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3\Torneos FRGMYS\13 - LPSA y CEGL - Mayores 10-06-2023\"/>
    </mc:Choice>
  </mc:AlternateContent>
  <xr:revisionPtr revIDLastSave="0" documentId="13_ncr:1_{1882AE06-3792-4752-B1AC-F9E93B53C758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K15" i="1" l="1"/>
  <c r="K14" i="1"/>
  <c r="H16" i="1"/>
  <c r="H15" i="1"/>
  <c r="H14" i="1"/>
  <c r="H13" i="1"/>
  <c r="K140" i="101"/>
  <c r="K139" i="101"/>
  <c r="K138" i="101"/>
  <c r="K137" i="101"/>
  <c r="K136" i="101"/>
  <c r="G138" i="101"/>
  <c r="H138" i="101" s="1"/>
  <c r="G137" i="101"/>
  <c r="H137" i="101" s="1"/>
  <c r="G136" i="101"/>
  <c r="H136" i="101" s="1"/>
  <c r="K132" i="101"/>
  <c r="K131" i="101"/>
  <c r="K130" i="101"/>
  <c r="K129" i="101"/>
  <c r="K128" i="101"/>
  <c r="K127" i="101"/>
  <c r="K126" i="101"/>
  <c r="K125" i="101"/>
  <c r="K124" i="101"/>
  <c r="K123" i="101"/>
  <c r="K122" i="101"/>
  <c r="K121" i="101"/>
  <c r="K120" i="101"/>
  <c r="K119" i="101"/>
  <c r="K118" i="101"/>
  <c r="K117" i="101"/>
  <c r="K116" i="101"/>
  <c r="K115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K93" i="101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K78" i="101"/>
  <c r="K77" i="101"/>
  <c r="K76" i="101"/>
  <c r="K75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K16" i="101"/>
  <c r="K15" i="101"/>
  <c r="K14" i="101"/>
  <c r="H132" i="101"/>
  <c r="H131" i="101"/>
  <c r="H130" i="101"/>
  <c r="H129" i="101"/>
  <c r="H128" i="101"/>
  <c r="H127" i="101"/>
  <c r="H126" i="101"/>
  <c r="H125" i="101"/>
  <c r="H124" i="101"/>
  <c r="H123" i="101"/>
  <c r="H122" i="101"/>
  <c r="H121" i="101"/>
  <c r="H120" i="101"/>
  <c r="H119" i="101"/>
  <c r="H118" i="101"/>
  <c r="H117" i="101"/>
  <c r="H116" i="101"/>
  <c r="H115" i="101"/>
  <c r="H114" i="101"/>
  <c r="H113" i="101"/>
  <c r="H112" i="101"/>
  <c r="H111" i="101"/>
  <c r="H110" i="101"/>
  <c r="H109" i="101"/>
  <c r="H108" i="101"/>
  <c r="H107" i="101"/>
  <c r="H106" i="101"/>
  <c r="H105" i="101"/>
  <c r="H104" i="101"/>
  <c r="H103" i="101"/>
  <c r="H102" i="101"/>
  <c r="H101" i="101"/>
  <c r="H100" i="101"/>
  <c r="H99" i="101"/>
  <c r="H98" i="101"/>
  <c r="H97" i="101"/>
  <c r="H96" i="101"/>
  <c r="H95" i="101"/>
  <c r="H94" i="101"/>
  <c r="H93" i="101"/>
  <c r="H92" i="101"/>
  <c r="H91" i="101"/>
  <c r="H90" i="101"/>
  <c r="H89" i="101"/>
  <c r="H88" i="101"/>
  <c r="H87" i="101"/>
  <c r="H86" i="101"/>
  <c r="H85" i="101"/>
  <c r="H84" i="101"/>
  <c r="H83" i="101"/>
  <c r="H82" i="101"/>
  <c r="H81" i="101"/>
  <c r="H80" i="101"/>
  <c r="H79" i="101"/>
  <c r="H78" i="101"/>
  <c r="H77" i="101"/>
  <c r="H76" i="101"/>
  <c r="H75" i="101"/>
  <c r="H74" i="101"/>
  <c r="H73" i="101"/>
  <c r="H72" i="101"/>
  <c r="H71" i="101"/>
  <c r="H70" i="101"/>
  <c r="H69" i="101"/>
  <c r="H68" i="101"/>
  <c r="H67" i="101"/>
  <c r="H66" i="101"/>
  <c r="H65" i="101"/>
  <c r="H64" i="101"/>
  <c r="H63" i="101"/>
  <c r="H62" i="101"/>
  <c r="H61" i="101"/>
  <c r="H60" i="101"/>
  <c r="H59" i="101"/>
  <c r="H58" i="101"/>
  <c r="H57" i="101"/>
  <c r="H56" i="101"/>
  <c r="H55" i="101"/>
  <c r="H54" i="101"/>
  <c r="H53" i="101"/>
  <c r="H52" i="101"/>
  <c r="H51" i="101"/>
  <c r="H50" i="101"/>
  <c r="H49" i="101"/>
  <c r="H48" i="101"/>
  <c r="H47" i="101"/>
  <c r="H46" i="101"/>
  <c r="H45" i="101"/>
  <c r="H44" i="101"/>
  <c r="H43" i="101"/>
  <c r="H42" i="101"/>
  <c r="H41" i="101"/>
  <c r="H40" i="101"/>
  <c r="H39" i="101"/>
  <c r="H38" i="101"/>
  <c r="H37" i="101"/>
  <c r="H36" i="101"/>
  <c r="H35" i="101"/>
  <c r="H34" i="101"/>
  <c r="H33" i="101"/>
  <c r="H32" i="101"/>
  <c r="H31" i="101"/>
  <c r="H30" i="101"/>
  <c r="H29" i="101"/>
  <c r="H28" i="101"/>
  <c r="H27" i="101"/>
  <c r="H26" i="101"/>
  <c r="H25" i="101"/>
  <c r="H24" i="101"/>
  <c r="H23" i="101"/>
  <c r="H22" i="101"/>
  <c r="H21" i="101"/>
  <c r="H20" i="101"/>
  <c r="H19" i="101"/>
  <c r="H18" i="101"/>
  <c r="H17" i="101"/>
  <c r="H16" i="101"/>
  <c r="H15" i="101"/>
  <c r="H14" i="101"/>
  <c r="H13" i="101"/>
  <c r="G126" i="101"/>
  <c r="G127" i="101"/>
  <c r="G132" i="101"/>
  <c r="G125" i="101"/>
  <c r="G113" i="101"/>
  <c r="G123" i="101"/>
  <c r="G114" i="101"/>
  <c r="G109" i="101"/>
  <c r="G103" i="101"/>
  <c r="G129" i="101"/>
  <c r="G128" i="101"/>
  <c r="G130" i="101"/>
  <c r="G131" i="101"/>
  <c r="G122" i="101"/>
  <c r="G124" i="101"/>
  <c r="G120" i="101"/>
  <c r="G115" i="101"/>
  <c r="G119" i="101"/>
  <c r="G112" i="101"/>
  <c r="G110" i="101"/>
  <c r="G116" i="101"/>
  <c r="G98" i="101"/>
  <c r="G105" i="101"/>
  <c r="G102" i="101"/>
  <c r="G107" i="101"/>
  <c r="G99" i="101"/>
  <c r="G84" i="101"/>
  <c r="G100" i="101"/>
  <c r="G97" i="101"/>
  <c r="G82" i="101"/>
  <c r="G91" i="101"/>
  <c r="G89" i="101"/>
  <c r="G88" i="101"/>
  <c r="G71" i="101"/>
  <c r="G118" i="101"/>
  <c r="G111" i="101"/>
  <c r="G121" i="101"/>
  <c r="G117" i="101"/>
  <c r="G108" i="101"/>
  <c r="G101" i="101"/>
  <c r="G93" i="101"/>
  <c r="G90" i="101"/>
  <c r="G104" i="101"/>
  <c r="G79" i="101"/>
  <c r="G83" i="101"/>
  <c r="G94" i="101"/>
  <c r="G85" i="101"/>
  <c r="G95" i="101"/>
  <c r="G92" i="101"/>
  <c r="G81" i="101"/>
  <c r="G80" i="101"/>
  <c r="G96" i="101"/>
  <c r="G87" i="101"/>
  <c r="G72" i="101"/>
  <c r="G86" i="101"/>
  <c r="G63" i="101"/>
  <c r="G69" i="101"/>
  <c r="G64" i="101"/>
  <c r="G76" i="101"/>
  <c r="G67" i="101"/>
  <c r="G78" i="101"/>
  <c r="G74" i="101"/>
  <c r="G77" i="101"/>
  <c r="G75" i="101"/>
  <c r="G59" i="101"/>
  <c r="G50" i="101"/>
  <c r="G61" i="101"/>
  <c r="G60" i="101"/>
  <c r="G33" i="101"/>
  <c r="G48" i="101"/>
  <c r="G54" i="101"/>
  <c r="G106" i="101"/>
  <c r="G66" i="101"/>
  <c r="G57" i="101"/>
  <c r="G70" i="101"/>
  <c r="G73" i="101"/>
  <c r="G68" i="101"/>
  <c r="G65" i="101"/>
  <c r="G53" i="101"/>
  <c r="G43" i="101"/>
  <c r="G39" i="101"/>
  <c r="G34" i="101"/>
  <c r="G47" i="101"/>
  <c r="G28" i="101"/>
  <c r="G52" i="101"/>
  <c r="G22" i="101"/>
  <c r="G55" i="101"/>
  <c r="G62" i="101"/>
  <c r="G37" i="101"/>
  <c r="G18" i="101"/>
  <c r="G58" i="101"/>
  <c r="G46" i="101"/>
  <c r="G38" i="101"/>
  <c r="G36" i="101"/>
  <c r="G35" i="101"/>
  <c r="G32" i="101"/>
  <c r="G27" i="101"/>
  <c r="G41" i="101"/>
  <c r="G45" i="101"/>
  <c r="G56" i="101"/>
  <c r="G31" i="101"/>
  <c r="G16" i="101"/>
  <c r="G51" i="101"/>
  <c r="G44" i="101"/>
  <c r="G49" i="101"/>
  <c r="G30" i="101"/>
  <c r="G42" i="101"/>
  <c r="G29" i="101"/>
  <c r="G26" i="101"/>
  <c r="G21" i="101"/>
  <c r="G20" i="101"/>
  <c r="G23" i="101"/>
  <c r="G40" i="101"/>
  <c r="G19" i="101"/>
  <c r="G17" i="101"/>
  <c r="G24" i="101"/>
  <c r="G15" i="101"/>
  <c r="G25" i="101"/>
  <c r="G13" i="101"/>
  <c r="G14" i="101"/>
  <c r="G14" i="1"/>
  <c r="G13" i="1"/>
  <c r="G20" i="1" l="1"/>
  <c r="H20" i="1" s="1"/>
  <c r="F31" i="58664" l="1"/>
  <c r="F29" i="58664"/>
  <c r="F28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5" i="58664"/>
  <c r="F14" i="58664"/>
  <c r="F13" i="58664"/>
  <c r="F12" i="58664"/>
  <c r="F11" i="58664"/>
  <c r="F10" i="58664"/>
  <c r="F9" i="58664"/>
  <c r="F8" i="58664"/>
  <c r="G31" i="58664" l="1"/>
  <c r="H21" i="111" l="1"/>
  <c r="G21" i="111"/>
  <c r="G20" i="111"/>
  <c r="H20" i="111" s="1"/>
  <c r="G19" i="111"/>
  <c r="H19" i="111" s="1"/>
  <c r="G18" i="111"/>
  <c r="H18" i="111" s="1"/>
  <c r="G17" i="111"/>
  <c r="H17" i="111" s="1"/>
  <c r="G16" i="111"/>
  <c r="H16" i="111" s="1"/>
  <c r="G15" i="111"/>
  <c r="H15" i="111" s="1"/>
  <c r="G14" i="111"/>
  <c r="H14" i="111" s="1"/>
  <c r="H13" i="111"/>
  <c r="G13" i="111"/>
  <c r="G37" i="58656"/>
  <c r="H37" i="58656" s="1"/>
  <c r="G36" i="58656"/>
  <c r="H36" i="58656" s="1"/>
  <c r="G35" i="58656"/>
  <c r="H35" i="58656" s="1"/>
  <c r="G34" i="58656"/>
  <c r="H34" i="58656" s="1"/>
  <c r="G33" i="58656"/>
  <c r="H33" i="58656" s="1"/>
  <c r="G32" i="58656"/>
  <c r="H32" i="58656" s="1"/>
  <c r="G31" i="58656"/>
  <c r="H31" i="58656" s="1"/>
  <c r="G30" i="58656"/>
  <c r="H30" i="58656" s="1"/>
  <c r="G29" i="58656"/>
  <c r="H29" i="58656" s="1"/>
  <c r="G28" i="58656"/>
  <c r="H28" i="58656" s="1"/>
  <c r="G27" i="58656"/>
  <c r="H27" i="58656" s="1"/>
  <c r="G26" i="58656"/>
  <c r="H26" i="58656" s="1"/>
  <c r="G25" i="58656"/>
  <c r="H25" i="58656" s="1"/>
  <c r="G24" i="58656"/>
  <c r="H24" i="58656" s="1"/>
  <c r="H23" i="58656"/>
  <c r="G23" i="58656"/>
  <c r="G22" i="58656"/>
  <c r="H22" i="58656" s="1"/>
  <c r="G21" i="58656"/>
  <c r="H21" i="58656" s="1"/>
  <c r="G20" i="58656"/>
  <c r="H20" i="58656" s="1"/>
  <c r="G19" i="58656"/>
  <c r="H19" i="58656" s="1"/>
  <c r="G18" i="58656"/>
  <c r="H18" i="58656" s="1"/>
  <c r="G17" i="58656"/>
  <c r="H17" i="58656" s="1"/>
  <c r="G16" i="58656"/>
  <c r="H16" i="58656" s="1"/>
  <c r="G15" i="58656"/>
  <c r="H15" i="58656" s="1"/>
  <c r="G14" i="58656"/>
  <c r="H14" i="58656" s="1"/>
  <c r="G13" i="58656"/>
  <c r="H13" i="58656" s="1"/>
  <c r="G45" i="64"/>
  <c r="H45" i="64" s="1"/>
  <c r="G37" i="64"/>
  <c r="H37" i="64" s="1"/>
  <c r="G49" i="64"/>
  <c r="H49" i="64" s="1"/>
  <c r="G40" i="64"/>
  <c r="H40" i="64" s="1"/>
  <c r="G46" i="64"/>
  <c r="H46" i="64" s="1"/>
  <c r="G27" i="64"/>
  <c r="H27" i="64" s="1"/>
  <c r="G15" i="64"/>
  <c r="H15" i="64" s="1"/>
  <c r="G44" i="64"/>
  <c r="H44" i="64" s="1"/>
  <c r="G39" i="64"/>
  <c r="H39" i="64" s="1"/>
  <c r="G26" i="64"/>
  <c r="H26" i="64" s="1"/>
  <c r="G36" i="64"/>
  <c r="H36" i="64" s="1"/>
  <c r="G23" i="64"/>
  <c r="H23" i="64" s="1"/>
  <c r="G43" i="64"/>
  <c r="H43" i="64" s="1"/>
  <c r="G33" i="64"/>
  <c r="H33" i="64" s="1"/>
  <c r="H32" i="64"/>
  <c r="G32" i="64"/>
  <c r="G18" i="64"/>
  <c r="H18" i="64" s="1"/>
  <c r="G47" i="64"/>
  <c r="H47" i="64" s="1"/>
  <c r="G30" i="64"/>
  <c r="H30" i="64" s="1"/>
  <c r="G22" i="64"/>
  <c r="H22" i="64" s="1"/>
  <c r="G35" i="64"/>
  <c r="H35" i="64" s="1"/>
  <c r="H25" i="64"/>
  <c r="G25" i="64"/>
  <c r="G41" i="64"/>
  <c r="H41" i="64" s="1"/>
  <c r="G29" i="64"/>
  <c r="H29" i="64" s="1"/>
  <c r="G42" i="64"/>
  <c r="H42" i="64" s="1"/>
  <c r="G14" i="64"/>
  <c r="H14" i="64" s="1"/>
  <c r="G19" i="64"/>
  <c r="H19" i="64" s="1"/>
  <c r="G16" i="64"/>
  <c r="H16" i="64" s="1"/>
  <c r="G24" i="64"/>
  <c r="H24" i="64" s="1"/>
  <c r="G13" i="64"/>
  <c r="H13" i="64" s="1"/>
  <c r="G21" i="64"/>
  <c r="H21" i="64" s="1"/>
  <c r="G20" i="64"/>
  <c r="H20" i="64" s="1"/>
  <c r="G28" i="64"/>
  <c r="H28" i="64" s="1"/>
  <c r="G34" i="64"/>
  <c r="H34" i="64" s="1"/>
  <c r="G17" i="64"/>
  <c r="H17" i="64" s="1"/>
  <c r="G48" i="64"/>
  <c r="H48" i="64" s="1"/>
  <c r="G38" i="64"/>
  <c r="H38" i="64" s="1"/>
  <c r="H31" i="64"/>
  <c r="G31" i="64"/>
  <c r="K13" i="111"/>
  <c r="K14" i="111"/>
  <c r="K15" i="111"/>
  <c r="K16" i="111"/>
  <c r="K17" i="111"/>
  <c r="K18" i="111"/>
  <c r="K19" i="111"/>
  <c r="K20" i="111"/>
  <c r="K21" i="111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5" i="58665"/>
  <c r="F44" i="58665"/>
  <c r="F42" i="58665"/>
  <c r="F38" i="58665"/>
  <c r="G62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G28" i="58665" s="1"/>
  <c r="F8" i="58665"/>
  <c r="F7" i="58665"/>
  <c r="K37" i="58656"/>
  <c r="K36" i="58656"/>
  <c r="K35" i="58656"/>
  <c r="K34" i="58656"/>
  <c r="K33" i="58656"/>
  <c r="K32" i="58656"/>
  <c r="K31" i="58656"/>
  <c r="K30" i="58656"/>
  <c r="K29" i="58656"/>
  <c r="K28" i="58656"/>
  <c r="K15" i="58656"/>
  <c r="K14" i="58656"/>
  <c r="K13" i="58656"/>
  <c r="K33" i="64"/>
  <c r="K34" i="64"/>
  <c r="K35" i="64"/>
  <c r="K36" i="64"/>
  <c r="K37" i="64"/>
  <c r="K38" i="64"/>
  <c r="K39" i="64"/>
  <c r="K40" i="64"/>
  <c r="K41" i="64"/>
  <c r="K42" i="64"/>
  <c r="K43" i="64"/>
  <c r="K44" i="64"/>
  <c r="K45" i="64"/>
  <c r="K46" i="64"/>
  <c r="K47" i="64"/>
  <c r="K48" i="64"/>
  <c r="K49" i="64"/>
  <c r="G14" i="110"/>
  <c r="H14" i="110" s="1"/>
  <c r="G15" i="110"/>
  <c r="H15" i="110" s="1"/>
  <c r="G13" i="110"/>
  <c r="H13" i="110" s="1"/>
  <c r="G33" i="1"/>
  <c r="H33" i="1" s="1"/>
  <c r="G57" i="1"/>
  <c r="H57" i="1" s="1"/>
  <c r="G42" i="1"/>
  <c r="H42" i="1" s="1"/>
  <c r="G45" i="1"/>
  <c r="H45" i="1" s="1"/>
  <c r="G28" i="1"/>
  <c r="H28" i="1" s="1"/>
  <c r="G30" i="1"/>
  <c r="H30" i="1" s="1"/>
  <c r="G58" i="1"/>
  <c r="H58" i="1" s="1"/>
  <c r="G26" i="1"/>
  <c r="H26" i="1" s="1"/>
  <c r="G29" i="1"/>
  <c r="H29" i="1" s="1"/>
  <c r="G55" i="1"/>
  <c r="H55" i="1" s="1"/>
  <c r="G56" i="1"/>
  <c r="H56" i="1" s="1"/>
  <c r="G61" i="1"/>
  <c r="H61" i="1" s="1"/>
  <c r="G46" i="1"/>
  <c r="H46" i="1" s="1"/>
  <c r="G34" i="1"/>
  <c r="H34" i="1" s="1"/>
  <c r="G41" i="1"/>
  <c r="H41" i="1" s="1"/>
  <c r="G15" i="1"/>
  <c r="G35" i="1"/>
  <c r="H35" i="1" s="1"/>
  <c r="G48" i="1"/>
  <c r="H48" i="1" s="1"/>
  <c r="G25" i="1"/>
  <c r="H25" i="1" s="1"/>
  <c r="G17" i="1"/>
  <c r="H17" i="1" s="1"/>
  <c r="G60" i="1"/>
  <c r="H60" i="1" s="1"/>
  <c r="G27" i="1"/>
  <c r="H27" i="1" s="1"/>
  <c r="G39" i="1"/>
  <c r="H39" i="1" s="1"/>
  <c r="G32" i="1"/>
  <c r="H32" i="1" s="1"/>
  <c r="G38" i="1"/>
  <c r="H38" i="1" s="1"/>
  <c r="G40" i="1"/>
  <c r="H40" i="1" s="1"/>
  <c r="G54" i="1"/>
  <c r="H54" i="1" s="1"/>
  <c r="G50" i="1"/>
  <c r="H50" i="1" s="1"/>
  <c r="G24" i="1"/>
  <c r="H24" i="1" s="1"/>
  <c r="G21" i="1"/>
  <c r="H21" i="1" s="1"/>
  <c r="G44" i="1"/>
  <c r="H44" i="1" s="1"/>
  <c r="G59" i="1"/>
  <c r="H59" i="1" s="1"/>
  <c r="G37" i="1"/>
  <c r="H37" i="1" s="1"/>
  <c r="G19" i="1"/>
  <c r="H19" i="1" s="1"/>
  <c r="G22" i="1"/>
  <c r="H22" i="1" s="1"/>
  <c r="G23" i="1"/>
  <c r="H23" i="1" s="1"/>
  <c r="G36" i="1"/>
  <c r="H36" i="1" s="1"/>
  <c r="G53" i="1"/>
  <c r="H53" i="1" s="1"/>
  <c r="G18" i="1"/>
  <c r="H18" i="1" s="1"/>
  <c r="G52" i="1"/>
  <c r="H52" i="1" s="1"/>
  <c r="G16" i="1"/>
  <c r="G51" i="1"/>
  <c r="H51" i="1" s="1"/>
  <c r="G49" i="1"/>
  <c r="H49" i="1" s="1"/>
  <c r="G43" i="1"/>
  <c r="H43" i="1" s="1"/>
  <c r="G16" i="58659"/>
  <c r="F16" i="58659"/>
  <c r="E16" i="58659"/>
  <c r="D16" i="58659"/>
  <c r="C16" i="58659"/>
  <c r="B16" i="58659"/>
  <c r="H10" i="58659"/>
  <c r="H16" i="58659" l="1"/>
  <c r="I16" i="58659" s="1"/>
  <c r="G21" i="58659"/>
  <c r="F21" i="58659"/>
  <c r="H21" i="58659" s="1"/>
  <c r="E21" i="58659"/>
  <c r="D21" i="58659"/>
  <c r="C21" i="58659"/>
  <c r="B21" i="58659"/>
  <c r="A9" i="101" l="1"/>
  <c r="K13" i="101"/>
  <c r="K37" i="1" l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G47" i="1"/>
  <c r="H47" i="1" s="1"/>
  <c r="G31" i="1"/>
  <c r="H31" i="1" s="1"/>
  <c r="K14" i="110"/>
  <c r="K28" i="64" l="1"/>
  <c r="K29" i="64"/>
  <c r="K30" i="64"/>
  <c r="K31" i="64"/>
  <c r="K32" i="64"/>
  <c r="A4" i="58659"/>
  <c r="A1" i="58659"/>
  <c r="A9" i="58656"/>
  <c r="A9" i="111"/>
  <c r="A9" i="110"/>
  <c r="G20" i="58659"/>
  <c r="F20" i="58659"/>
  <c r="E20" i="58659"/>
  <c r="D20" i="58659"/>
  <c r="C20" i="58659"/>
  <c r="B20" i="58659"/>
  <c r="H20" i="58659" l="1"/>
  <c r="K15" i="64" l="1"/>
  <c r="K14" i="64"/>
  <c r="K13" i="64"/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3" i="1"/>
  <c r="K15" i="110" l="1"/>
  <c r="K13" i="110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27" i="64"/>
  <c r="K26" i="64"/>
  <c r="K25" i="64"/>
  <c r="K24" i="64"/>
  <c r="K23" i="64"/>
  <c r="K22" i="64"/>
  <c r="K21" i="64"/>
  <c r="K20" i="64"/>
  <c r="K19" i="64"/>
  <c r="K18" i="64"/>
  <c r="K17" i="64"/>
  <c r="K16" i="64"/>
  <c r="D41" i="58659" l="1"/>
  <c r="D40" i="58659"/>
  <c r="D36" i="58659"/>
  <c r="D35" i="58659"/>
  <c r="D31" i="58659"/>
  <c r="D30" i="58659"/>
  <c r="C41" i="58659"/>
  <c r="C40" i="58659"/>
  <c r="C36" i="58659"/>
  <c r="C35" i="58659"/>
  <c r="C31" i="58659"/>
  <c r="C30" i="58659"/>
  <c r="A13" i="58659"/>
  <c r="A8" i="110" l="1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 l="1"/>
  <c r="G31" i="58659" l="1"/>
  <c r="F31" i="58659"/>
  <c r="E31" i="58659"/>
  <c r="B31" i="58659"/>
  <c r="I31" i="58659" l="1"/>
  <c r="H31" i="58659"/>
  <c r="A9" i="64" l="1"/>
  <c r="A4" i="64"/>
  <c r="G41" i="58659"/>
  <c r="F41" i="58659"/>
  <c r="E41" i="58659"/>
  <c r="B41" i="58659"/>
  <c r="G40" i="58659"/>
  <c r="F40" i="58659"/>
  <c r="E40" i="58659"/>
  <c r="B40" i="58659"/>
  <c r="G36" i="58659"/>
  <c r="F36" i="58659"/>
  <c r="E36" i="58659"/>
  <c r="B36" i="58659"/>
  <c r="G35" i="58659"/>
  <c r="F35" i="58659"/>
  <c r="E35" i="58659"/>
  <c r="B35" i="58659"/>
  <c r="G30" i="58659"/>
  <c r="F30" i="58659"/>
  <c r="E30" i="58659"/>
  <c r="B30" i="58659"/>
  <c r="A38" i="58659"/>
  <c r="A33" i="58659"/>
  <c r="A28" i="58659"/>
  <c r="A23" i="58659"/>
  <c r="A7" i="58659"/>
  <c r="A6" i="58659"/>
  <c r="A5" i="58659"/>
  <c r="A3" i="58659"/>
  <c r="A2" i="58659"/>
  <c r="H35" i="58659"/>
  <c r="H30" i="58659"/>
  <c r="H40" i="58659" l="1"/>
  <c r="H41" i="58659"/>
  <c r="H36" i="58659"/>
  <c r="I41" i="58659"/>
  <c r="I35" i="58659"/>
  <c r="I30" i="58659"/>
  <c r="I40" i="58659" l="1"/>
  <c r="I36" i="58659"/>
</calcChain>
</file>

<file path=xl/sharedStrings.xml><?xml version="1.0" encoding="utf-8"?>
<sst xmlns="http://schemas.openxmlformats.org/spreadsheetml/2006/main" count="1309" uniqueCount="257">
  <si>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</si>
  <si>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</si>
  <si>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</si>
  <si>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</si>
  <si>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</si>
  <si>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</si>
  <si>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</si>
  <si>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</si>
  <si>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</si>
  <si>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</si>
  <si>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</si>
  <si>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</si>
  <si>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</si>
  <si>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</si>
  <si>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</si>
  <si>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</si>
  <si>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</si>
  <si>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</si>
  <si>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</si>
  <si>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</si>
  <si>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</si>
  <si>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</si>
  <si>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</si>
  <si>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</si>
  <si>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</si>
  <si>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</si>
  <si>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</si>
  <si>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</si>
  <si>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DESIERTO</t>
  </si>
  <si>
    <t>BOZZO LETICIA</t>
  </si>
  <si>
    <t>1° S/V</t>
  </si>
  <si>
    <t>2° S/V</t>
  </si>
  <si>
    <t>SABADO 10 Y DOMINGO 11 DE JUNIO DE 2023</t>
  </si>
  <si>
    <t>COSTA ESMERALDA</t>
  </si>
  <si>
    <t>GOLF &amp; LINKS</t>
  </si>
  <si>
    <t>5° FECHA DEL RANKING DE MAYORES</t>
  </si>
  <si>
    <t>LINKS PINAMAR S.A.</t>
  </si>
  <si>
    <t>FEDERACION REGIONAL DE GOLF MAR Y SIERRAS</t>
  </si>
  <si>
    <t>4° FECHA DEL RANKING DE MAYORES</t>
  </si>
  <si>
    <t>SABADO 10  DE JUNIO DE 2023</t>
  </si>
  <si>
    <r>
      <rPr>
        <b/>
        <sz val="11"/>
        <color theme="5" tint="0.39997558519241921"/>
        <rFont val="Arial"/>
        <family val="2"/>
      </rPr>
      <t xml:space="preserve">DAMAS Y </t>
    </r>
    <r>
      <rPr>
        <b/>
        <sz val="11"/>
        <color theme="3" tint="0.39997558519241921"/>
        <rFont val="Arial"/>
        <family val="2"/>
      </rPr>
      <t>CABALLEROS HASTA 9,9 INDEX</t>
    </r>
  </si>
  <si>
    <t>HOYO 1</t>
  </si>
  <si>
    <t>RODRIGUEZ MAURICIO</t>
  </si>
  <si>
    <t>PABON LUCAS</t>
  </si>
  <si>
    <t>CUVILLIER OSCAR</t>
  </si>
  <si>
    <t>CARDINALI FEDERICO</t>
  </si>
  <si>
    <t>KASATKIN JAN SERGIO</t>
  </si>
  <si>
    <t>MURGIER IGNACIO</t>
  </si>
  <si>
    <t>SUAREZ MARTINEZ ARIEL</t>
  </si>
  <si>
    <t>STATI GASTON ALBERTO</t>
  </si>
  <si>
    <t>PANICHELLI FEDERICO OSCAR</t>
  </si>
  <si>
    <t>SARAVI JUAN</t>
  </si>
  <si>
    <t>RODRIGUES SERGIO ADRIAN</t>
  </si>
  <si>
    <t>MAISONNAVE JUAN PABLO</t>
  </si>
  <si>
    <t>RAMACCIOTTI GONZALO</t>
  </si>
  <si>
    <t>BARBERO PABLO</t>
  </si>
  <si>
    <t>LETCHE MARCELO</t>
  </si>
  <si>
    <t>SALERES MARIA LOURDES</t>
  </si>
  <si>
    <t>GUTIERREZ SANDRA</t>
  </si>
  <si>
    <t>FERNANDEZ RUIZ MARILEN DIANA</t>
  </si>
  <si>
    <t>COZZOLI PATRICIO</t>
  </si>
  <si>
    <t>PAILHE MANUEL</t>
  </si>
  <si>
    <t>MEYER ARANA CRISTIAN</t>
  </si>
  <si>
    <t>PAILHE PEDRO</t>
  </si>
  <si>
    <t>BAYA FEDERICO</t>
  </si>
  <si>
    <t>MARINO CARLOS JUAN</t>
  </si>
  <si>
    <t>REEVES TOMAS</t>
  </si>
  <si>
    <t>BAILLERES MATIAS</t>
  </si>
  <si>
    <t>CASO EDUARDO FABIAN</t>
  </si>
  <si>
    <t>CEBOLLERO FRANCISCO IGNACIO</t>
  </si>
  <si>
    <t>PULETTI GUIDO</t>
  </si>
  <si>
    <t>URANGA JOAQUIN MIGUEL</t>
  </si>
  <si>
    <t>DURAÑONA GASTON ARISTOBULO</t>
  </si>
  <si>
    <t>GIACCHINO NICOLAS ARIEL</t>
  </si>
  <si>
    <t>MUSMECI MARIANO OSCAR</t>
  </si>
  <si>
    <t>GARCIA GUSTAVO GASTON</t>
  </si>
  <si>
    <t>ABAD FACUNDO</t>
  </si>
  <si>
    <t>GIORGIO SEBASTIAN</t>
  </si>
  <si>
    <t>MALVICA FRANCO</t>
  </si>
  <si>
    <t>REYNAL O´CONNOR MARIANO</t>
  </si>
  <si>
    <t>DAVILA ALTUBE SEGUNDO CARLOS</t>
  </si>
  <si>
    <t>GIL RAMIRO</t>
  </si>
  <si>
    <t>NIGRO JUAN IGNACIO</t>
  </si>
  <si>
    <t>SCHANG AGUSTIN JULIAN</t>
  </si>
  <si>
    <t>TASSARA JULIO MATIAS</t>
  </si>
  <si>
    <t>NASIF YAIR MANUEL</t>
  </si>
  <si>
    <t>MORO MARTIN</t>
  </si>
  <si>
    <t>SORIA SEBASTIAN</t>
  </si>
  <si>
    <t xml:space="preserve">CERONO WALTER </t>
  </si>
  <si>
    <t>RODRIGUEZ JUAN JOS</t>
  </si>
  <si>
    <t>BUSTAMANTE GONZA</t>
  </si>
  <si>
    <t>ARENAS SERGIO</t>
  </si>
  <si>
    <t>SFILIO GERMAN DARIO</t>
  </si>
  <si>
    <t>LOUGE JUAN MARIA</t>
  </si>
  <si>
    <t>HERRERA VEGAS LEONARDO</t>
  </si>
  <si>
    <t>HERRERA VEGAS SANTIAGO</t>
  </si>
  <si>
    <t>HERRERA VEGAS RAF</t>
  </si>
  <si>
    <t>CURIA PAFUNDI FLORENCIA</t>
  </si>
  <si>
    <t>CARREÑO ALVARO</t>
  </si>
  <si>
    <t>ZANETTA LEANDRO</t>
  </si>
  <si>
    <t>SUAREZ FELIPE DANIEL</t>
  </si>
  <si>
    <t>LANCIONI GERMAN</t>
  </si>
  <si>
    <t>SANTAMARINA RAMON</t>
  </si>
  <si>
    <t>ALCARAZ MAXIMILIANO</t>
  </si>
  <si>
    <t>RODRIGUEZ JUAN LORENZO</t>
  </si>
  <si>
    <t>VILLANUEVA SILVIA</t>
  </si>
  <si>
    <t>VANZATO EMMA ELENA</t>
  </si>
  <si>
    <t>NUÑEZ SEGUNDO</t>
  </si>
  <si>
    <t>COUYOUPETROU SANTIAGO</t>
  </si>
  <si>
    <t>FLORES MAXIMILIANO</t>
  </si>
  <si>
    <t>PAZ ROBERTO ROQUE</t>
  </si>
  <si>
    <t>EIGUREN JOSE</t>
  </si>
  <si>
    <t>TORRES PATRICIA</t>
  </si>
  <si>
    <t>SOSA SUSANA</t>
  </si>
  <si>
    <t>IALONARDI SILVIA MONICA</t>
  </si>
  <si>
    <t>LOPEZ JUSTINA</t>
  </si>
  <si>
    <t>CABALLEROS 10 AL MAXIMO INDEX</t>
  </si>
  <si>
    <t>LEANDRO ARIEL RINALDI</t>
  </si>
  <si>
    <t>MAGADAN ALEJANDRO OSCAR</t>
  </si>
  <si>
    <t>MENDEZ DANIEL</t>
  </si>
  <si>
    <t>MONTEIRO RUBEN OSVALDO</t>
  </si>
  <si>
    <t>RENZI DAMIAN</t>
  </si>
  <si>
    <t>RIZZO LUIS ALBERTO</t>
  </si>
  <si>
    <t>MENDEZ JOSE DAVID</t>
  </si>
  <si>
    <t>TROVATO RUBEN OSVALDO</t>
  </si>
  <si>
    <t>ALVAREZ ABEL HORACIO</t>
  </si>
  <si>
    <t>BARRETO RODRIGO</t>
  </si>
  <si>
    <t>CEJAS FERNANDO GASTON</t>
  </si>
  <si>
    <t>DIAZ ADRIAN</t>
  </si>
  <si>
    <t>SPINER EDUARDO</t>
  </si>
  <si>
    <t>AIZENBERG GABRIEL</t>
  </si>
  <si>
    <t>ALBANO FERNANDO</t>
  </si>
  <si>
    <t>SPOGNARDI JUAN CARLOS</t>
  </si>
  <si>
    <t>RUVIRA ULISES</t>
  </si>
  <si>
    <t>TRIANON ALFREDO</t>
  </si>
  <si>
    <t>KAGEL ENRIQUE WALTER</t>
  </si>
  <si>
    <t>LOCCIONI JUAN PABLO</t>
  </si>
  <si>
    <t>MONTEGRIFFO PABLO LUCIANO</t>
  </si>
  <si>
    <t>ROTTA DANTE</t>
  </si>
  <si>
    <t>TURRIN SANTIAGO</t>
  </si>
  <si>
    <t>COX ANGEL NORBERTO</t>
  </si>
  <si>
    <t>ELICHIRIBEHETY EDGARDO</t>
  </si>
  <si>
    <t>LUNA JOSE LUIS</t>
  </si>
  <si>
    <t>RICCHIUTO GUSTAVO</t>
  </si>
  <si>
    <t>IGLESIAS JUAN CARLOS</t>
  </si>
  <si>
    <t>RODRIGUES MARTIN NAHUEL</t>
  </si>
  <si>
    <t>SERFATY MARCELO JOSE</t>
  </si>
  <si>
    <t>THIONE CARLOS</t>
  </si>
  <si>
    <t>PICCHIONI JUAN FRANCO</t>
  </si>
  <si>
    <t>LERNOUD VICTOR JORGE</t>
  </si>
  <si>
    <t>PEDERSEN LUIS</t>
  </si>
  <si>
    <t>RODRIGUEZ JOSE LUIS</t>
  </si>
  <si>
    <t>RODRIGUEZ JUAN CARLOS</t>
  </si>
  <si>
    <t>STICKAR FEDERICO</t>
  </si>
  <si>
    <t>CARRION ARNALDO DARIO</t>
  </si>
  <si>
    <t>PELATTI FEDERICO NAHUEL</t>
  </si>
  <si>
    <t>SCHANG BENJAMIN</t>
  </si>
  <si>
    <t>TRAMA GONZALO</t>
  </si>
  <si>
    <t>PORTHE MANUEL</t>
  </si>
  <si>
    <t>COPES GUSTAVO</t>
  </si>
  <si>
    <t>GERMINO ROBERTO OMAR</t>
  </si>
  <si>
    <t>PASSARINO CRISTIAN</t>
  </si>
  <si>
    <t>PALENCIA SERGIO</t>
  </si>
  <si>
    <t>MIRAVE PATRICIO</t>
  </si>
  <si>
    <t>COSULICH ESTEBAN</t>
  </si>
  <si>
    <t>DIP VENTUREYRA GUSTAVO</t>
  </si>
  <si>
    <t>ACOSTA JUAN DARIO</t>
  </si>
  <si>
    <t>BALDA LEANDRO RAUL</t>
  </si>
  <si>
    <t>VOGT GERMAN</t>
  </si>
  <si>
    <t>FERRARI JORGE GUSTAVO</t>
  </si>
  <si>
    <t>PONCE DE LEON OMAR</t>
  </si>
  <si>
    <t>ARDANAZ JAVIER ALBERTO</t>
  </si>
  <si>
    <t>DIANA GERMAN MARIO</t>
  </si>
  <si>
    <t>TARIFA ARENAS JUAN PABLO</t>
  </si>
  <si>
    <t>RODRIGUEZ JAVIER</t>
  </si>
  <si>
    <t>PAILHE MARTIN</t>
  </si>
  <si>
    <t>ARRIGHI PABLO</t>
  </si>
  <si>
    <t>FERNANDEZ FABIAN</t>
  </si>
  <si>
    <t>RODRIGUEZ DARIO</t>
  </si>
  <si>
    <t>CHOCO DIEGO</t>
  </si>
  <si>
    <t>BARBARIN ROBERTO ANDRES</t>
  </si>
  <si>
    <t>FLUGEL JUAN MATIAS</t>
  </si>
  <si>
    <t>SCARAMUZZINO RICARDO ANGEL</t>
  </si>
  <si>
    <t>LOPEZ RAUL CESAR</t>
  </si>
  <si>
    <t>MURILLO CLAUDIO</t>
  </si>
  <si>
    <t>TORNATORE JORGE</t>
  </si>
  <si>
    <t>SUEYRO JUAN MANUEL</t>
  </si>
  <si>
    <t>CHALULEU DANIEL</t>
  </si>
  <si>
    <t>LOPEZ RUBEN NESTOR</t>
  </si>
  <si>
    <t>CAPPOLA VICENTE</t>
  </si>
  <si>
    <t>MATIUCCI ROBERTO</t>
  </si>
  <si>
    <t>LORENZANI CARLOS ALBERTO</t>
  </si>
  <si>
    <t>FILIBERTI RODOLFO JULIAN</t>
  </si>
  <si>
    <t>GONZALEZ ALBERTO</t>
  </si>
  <si>
    <t>IANNONE PASCUAL</t>
  </si>
  <si>
    <t>GIRBENT LUIS ENRIQUE</t>
  </si>
  <si>
    <t>SCARCELLA NICOLAS ANIBAL</t>
  </si>
  <si>
    <t>PEÑALVA OSCAR</t>
  </si>
  <si>
    <t>SFILIO ALFREDO DARIO</t>
  </si>
  <si>
    <t>CAVALLI ENRIQUE OSCAR</t>
  </si>
  <si>
    <t>ALTAMIRANO HUGO</t>
  </si>
  <si>
    <t>BAIMLER MIGUEL ANGEL</t>
  </si>
  <si>
    <t>BRUNESKY ANDRES</t>
  </si>
  <si>
    <t>ELGUETA MIGUEL EMILIO</t>
  </si>
  <si>
    <t>LATINI MARTIN LEONELO</t>
  </si>
  <si>
    <t>DEPREZ PRUVOST SERGIO</t>
  </si>
  <si>
    <t>MORON CRISTIAN OSCAR</t>
  </si>
  <si>
    <t>LAMARQUE GONZALO MARIA</t>
  </si>
  <si>
    <t>ZULOAGA JOSE RICARDO</t>
  </si>
  <si>
    <t>BEPMALE LEONARDO</t>
  </si>
  <si>
    <t>BOYNE DANIEL CESAR</t>
  </si>
  <si>
    <t>CATTALO MARTIN ALEJANDRO</t>
  </si>
  <si>
    <t>STEVEN DARIO NAHUEL</t>
  </si>
  <si>
    <t>SANCHEZ JAVIER</t>
  </si>
  <si>
    <t>SANTOS MANUEL</t>
  </si>
  <si>
    <t>SPGC</t>
  </si>
  <si>
    <t>ML</t>
  </si>
  <si>
    <t>TGC</t>
  </si>
  <si>
    <t>MCC</t>
  </si>
  <si>
    <t>CG</t>
  </si>
  <si>
    <t>LPSA</t>
  </si>
  <si>
    <t>GCHCC</t>
  </si>
  <si>
    <t>RODRIGUEZ DARIO GUILLERMO</t>
  </si>
  <si>
    <t>NGC</t>
  </si>
  <si>
    <t>EVTGC</t>
  </si>
  <si>
    <t>STGC</t>
  </si>
  <si>
    <t>VGGC</t>
  </si>
  <si>
    <t>ALBANO FERNANDO MARTIN</t>
  </si>
  <si>
    <t>RICCHIUTO GUSTAVO ALFREDO</t>
  </si>
  <si>
    <t>CMDP</t>
  </si>
  <si>
    <t>CEGL</t>
  </si>
  <si>
    <t>CSCPGB</t>
  </si>
  <si>
    <t>P</t>
  </si>
  <si>
    <t>T</t>
  </si>
  <si>
    <t>DE GIOVANNINI CARLA</t>
  </si>
  <si>
    <t xml:space="preserve">COSTA ESMERALDA </t>
  </si>
  <si>
    <t>DOMINGO 11  DE JUNIO DE 2023</t>
  </si>
  <si>
    <r>
      <rPr>
        <b/>
        <sz val="11"/>
        <color theme="5" tint="0.39997558519241921"/>
        <rFont val="Arial"/>
        <family val="2"/>
      </rPr>
      <t>DAMAS HASTA 19,9 INDEX</t>
    </r>
    <r>
      <rPr>
        <b/>
        <sz val="11"/>
        <color theme="3" tint="0.39997558519241921"/>
        <rFont val="Arial"/>
        <family val="2"/>
      </rPr>
      <t xml:space="preserve"> Y CABALLEROS HASTA 9,9 INDEX</t>
    </r>
  </si>
  <si>
    <t>BENITEZ MARCOS</t>
  </si>
  <si>
    <t>CARROZZINO JAVIER</t>
  </si>
  <si>
    <t>ROMAN FERNANDO</t>
  </si>
  <si>
    <t>RODRIGUEZ JUAN JOSE</t>
  </si>
  <si>
    <t>PATTI SEBASTIAN</t>
  </si>
  <si>
    <t>BUSTAMANTE GONZAL</t>
  </si>
  <si>
    <t>HERRERA VEGAS RAFAEL</t>
  </si>
  <si>
    <t>PARODI ANTONIO</t>
  </si>
  <si>
    <t>BRISIGHELLI JAVIER JORGE</t>
  </si>
  <si>
    <t>MARINGOLO ESTEBAN</t>
  </si>
  <si>
    <t>LETCHE DOUMIC MARCELO IGNACIO</t>
  </si>
  <si>
    <t>BAILLERES MATIAS ANDRES</t>
  </si>
  <si>
    <t>BENITEZ MARCOS EXEQUIEL</t>
  </si>
  <si>
    <t>BUSTAMANTE GONZALO</t>
  </si>
  <si>
    <t>EIGUREN JOSE M.</t>
  </si>
  <si>
    <t>CARROZZINO JAVIER HORACIO</t>
  </si>
  <si>
    <t>SAFE SERGIO</t>
  </si>
  <si>
    <t>ULT 6 HOYOS 27</t>
  </si>
  <si>
    <t>ULT 6 HOYOS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</si>
</sst>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2C0A]General"/>
    <numFmt numFmtId="165" formatCode="dd/mm/yyyy;@"/>
    <numFmt numFmtId="166" formatCode="[$-C0A]General"/>
    <numFmt numFmtId="167" formatCode="dd/mm/yyyy"/>
  </numFmts>
  <fonts count="41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theme="1"/>
      <name val="Arial1"/>
    </font>
    <font>
      <b/>
      <u/>
      <sz val="15"/>
      <color indexed="10"/>
      <name val="Arial"/>
      <family val="2"/>
    </font>
    <font>
      <sz val="1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5"/>
      <color rgb="FF008000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5"/>
      <color rgb="FF008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5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5" xfId="0" quotePrefix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8" xfId="0" applyFont="1" applyFill="1" applyBorder="1"/>
    <xf numFmtId="0" fontId="3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6" fontId="19" fillId="0" borderId="23" xfId="1" applyNumberFormat="1" applyFont="1" applyBorder="1" applyAlignment="1">
      <alignment horizontal="center"/>
    </xf>
    <xf numFmtId="166" fontId="20" fillId="0" borderId="24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22" fillId="0" borderId="2" xfId="1" applyNumberFormat="1" applyFont="1" applyFill="1" applyBorder="1" applyAlignment="1">
      <alignment horizontal="center"/>
    </xf>
    <xf numFmtId="166" fontId="23" fillId="0" borderId="2" xfId="1" applyNumberFormat="1" applyFont="1" applyFill="1" applyBorder="1" applyAlignment="1">
      <alignment horizontal="center"/>
    </xf>
    <xf numFmtId="166" fontId="17" fillId="0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3" fillId="0" borderId="0" xfId="0" applyFont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166" fontId="21" fillId="0" borderId="10" xfId="1" applyNumberFormat="1" applyFont="1" applyFill="1" applyBorder="1" applyAlignment="1">
      <alignment horizontal="center"/>
    </xf>
    <xf numFmtId="166" fontId="19" fillId="0" borderId="25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6" fillId="0" borderId="0" xfId="0" applyFont="1" applyFill="1"/>
    <xf numFmtId="0" fontId="27" fillId="0" borderId="16" xfId="0" applyNumberFormat="1" applyFont="1" applyFill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3" fillId="0" borderId="12" xfId="0" quotePrefix="1" applyFont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5" fontId="11" fillId="0" borderId="28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0" fillId="0" borderId="0" xfId="0" applyFont="1"/>
    <xf numFmtId="0" fontId="33" fillId="0" borderId="0" xfId="0" applyFont="1"/>
    <xf numFmtId="20" fontId="13" fillId="0" borderId="32" xfId="0" applyNumberFormat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0" fontId="16" fillId="0" borderId="35" xfId="0" applyFont="1" applyBorder="1"/>
    <xf numFmtId="0" fontId="16" fillId="0" borderId="18" xfId="0" applyFont="1" applyBorder="1"/>
    <xf numFmtId="0" fontId="16" fillId="0" borderId="16" xfId="0" applyFont="1" applyBorder="1"/>
    <xf numFmtId="0" fontId="16" fillId="0" borderId="36" xfId="0" applyFont="1" applyBorder="1"/>
    <xf numFmtId="20" fontId="13" fillId="0" borderId="37" xfId="0" applyNumberFormat="1" applyFont="1" applyBorder="1" applyAlignment="1">
      <alignment horizontal="center"/>
    </xf>
    <xf numFmtId="0" fontId="16" fillId="0" borderId="11" xfId="0" applyFont="1" applyBorder="1"/>
    <xf numFmtId="0" fontId="16" fillId="0" borderId="38" xfId="0" applyFont="1" applyBorder="1"/>
    <xf numFmtId="0" fontId="16" fillId="0" borderId="39" xfId="0" applyFont="1" applyBorder="1"/>
    <xf numFmtId="0" fontId="37" fillId="9" borderId="1" xfId="0" applyFont="1" applyFill="1" applyBorder="1" applyAlignment="1">
      <alignment horizontal="center"/>
    </xf>
    <xf numFmtId="0" fontId="16" fillId="0" borderId="0" xfId="0" applyFont="1"/>
    <xf numFmtId="20" fontId="13" fillId="0" borderId="40" xfId="0" applyNumberFormat="1" applyFont="1" applyBorder="1" applyAlignment="1">
      <alignment horizontal="center"/>
    </xf>
    <xf numFmtId="0" fontId="16" fillId="10" borderId="35" xfId="0" applyFont="1" applyFill="1" applyBorder="1"/>
    <xf numFmtId="20" fontId="13" fillId="0" borderId="42" xfId="0" applyNumberFormat="1" applyFont="1" applyBorder="1" applyAlignment="1">
      <alignment horizontal="center"/>
    </xf>
    <xf numFmtId="0" fontId="16" fillId="0" borderId="21" xfId="0" applyFont="1" applyBorder="1"/>
    <xf numFmtId="20" fontId="13" fillId="0" borderId="43" xfId="0" applyNumberFormat="1" applyFont="1" applyBorder="1" applyAlignment="1">
      <alignment horizontal="center"/>
    </xf>
    <xf numFmtId="20" fontId="13" fillId="0" borderId="44" xfId="0" applyNumberFormat="1" applyFont="1" applyBorder="1" applyAlignment="1">
      <alignment horizontal="center"/>
    </xf>
    <xf numFmtId="0" fontId="16" fillId="0" borderId="45" xfId="0" applyFont="1" applyBorder="1"/>
    <xf numFmtId="0" fontId="16" fillId="0" borderId="16" xfId="0" applyFont="1" applyFill="1" applyBorder="1"/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6" fillId="8" borderId="29" xfId="0" applyFont="1" applyFill="1" applyBorder="1" applyAlignment="1">
      <alignment horizontal="center"/>
    </xf>
    <xf numFmtId="0" fontId="36" fillId="8" borderId="30" xfId="0" applyFont="1" applyFill="1" applyBorder="1" applyAlignment="1">
      <alignment horizontal="center"/>
    </xf>
    <xf numFmtId="0" fontId="36" fillId="8" borderId="31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31" fillId="6" borderId="17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center" vertical="center"/>
    </xf>
    <xf numFmtId="0" fontId="31" fillId="6" borderId="3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/>
    </xf>
    <xf numFmtId="0" fontId="32" fillId="7" borderId="19" xfId="0" applyFont="1" applyFill="1" applyBorder="1" applyAlignment="1">
      <alignment horizontal="center"/>
    </xf>
    <xf numFmtId="0" fontId="32" fillId="7" borderId="3" xfId="0" applyFont="1" applyFill="1" applyBorder="1" applyAlignment="1">
      <alignment horizontal="center"/>
    </xf>
    <xf numFmtId="0" fontId="34" fillId="0" borderId="0" xfId="0" applyFont="1" applyAlignment="1">
      <alignment horizontal="center"/>
    </xf>
    <xf numFmtId="0" fontId="29" fillId="0" borderId="2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3" fillId="0" borderId="46" xfId="0" applyNumberFormat="1" applyFont="1" applyBorder="1" applyAlignment="1">
      <alignment horizontal="center"/>
    </xf>
    <xf numFmtId="166" fontId="17" fillId="0" borderId="46" xfId="0" applyNumberFormat="1" applyFont="1" applyBorder="1" applyAlignment="1">
      <alignment horizontal="center"/>
    </xf>
    <xf numFmtId="166" fontId="21" fillId="0" borderId="47" xfId="0" applyNumberFormat="1" applyFont="1" applyBorder="1" applyAlignment="1">
      <alignment horizontal="center"/>
    </xf>
    <xf numFmtId="166" fontId="17" fillId="0" borderId="46" xfId="0" quotePrefix="1" applyNumberFormat="1" applyFont="1" applyBorder="1" applyAlignment="1">
      <alignment horizontal="center"/>
    </xf>
    <xf numFmtId="166" fontId="23" fillId="0" borderId="46" xfId="0" quotePrefix="1" applyNumberFormat="1" applyFont="1" applyBorder="1" applyAlignment="1">
      <alignment horizontal="center"/>
    </xf>
    <xf numFmtId="166" fontId="21" fillId="0" borderId="47" xfId="0" quotePrefix="1" applyNumberFormat="1" applyFont="1" applyBorder="1" applyAlignment="1">
      <alignment horizontal="center"/>
    </xf>
    <xf numFmtId="0" fontId="21" fillId="0" borderId="48" xfId="0" applyFont="1" applyBorder="1"/>
    <xf numFmtId="167" fontId="38" fillId="0" borderId="49" xfId="0" applyNumberFormat="1" applyFont="1" applyBorder="1" applyAlignment="1">
      <alignment horizontal="center"/>
    </xf>
    <xf numFmtId="0" fontId="21" fillId="0" borderId="50" xfId="0" applyFont="1" applyBorder="1"/>
    <xf numFmtId="166" fontId="22" fillId="0" borderId="51" xfId="0" applyNumberFormat="1" applyFont="1" applyBorder="1" applyAlignment="1">
      <alignment horizontal="center"/>
    </xf>
    <xf numFmtId="166" fontId="23" fillId="0" borderId="51" xfId="0" applyNumberFormat="1" applyFont="1" applyBorder="1" applyAlignment="1">
      <alignment horizontal="center"/>
    </xf>
    <xf numFmtId="166" fontId="17" fillId="0" borderId="51" xfId="0" applyNumberFormat="1" applyFont="1" applyBorder="1" applyAlignment="1">
      <alignment horizontal="center"/>
    </xf>
    <xf numFmtId="167" fontId="38" fillId="0" borderId="53" xfId="0" applyNumberFormat="1" applyFont="1" applyBorder="1" applyAlignment="1">
      <alignment horizontal="center"/>
    </xf>
    <xf numFmtId="166" fontId="23" fillId="0" borderId="51" xfId="0" quotePrefix="1" applyNumberFormat="1" applyFont="1" applyBorder="1" applyAlignment="1">
      <alignment horizontal="center"/>
    </xf>
    <xf numFmtId="166" fontId="21" fillId="0" borderId="52" xfId="0" quotePrefix="1" applyNumberFormat="1" applyFont="1" applyBorder="1" applyAlignment="1">
      <alignment horizontal="center"/>
    </xf>
    <xf numFmtId="166" fontId="28" fillId="5" borderId="47" xfId="0" applyNumberFormat="1" applyFont="1" applyFill="1" applyBorder="1" applyAlignment="1">
      <alignment horizontal="center"/>
    </xf>
    <xf numFmtId="0" fontId="18" fillId="5" borderId="48" xfId="0" applyFont="1" applyFill="1" applyBorder="1"/>
    <xf numFmtId="0" fontId="1" fillId="5" borderId="16" xfId="0" applyFont="1" applyFill="1" applyBorder="1" applyAlignment="1">
      <alignment horizontal="center"/>
    </xf>
    <xf numFmtId="0" fontId="39" fillId="5" borderId="21" xfId="0" applyFont="1" applyFill="1" applyBorder="1"/>
    <xf numFmtId="0" fontId="39" fillId="5" borderId="39" xfId="0" applyFont="1" applyFill="1" applyBorder="1"/>
    <xf numFmtId="0" fontId="13" fillId="0" borderId="16" xfId="0" applyFont="1" applyBorder="1"/>
    <xf numFmtId="0" fontId="39" fillId="5" borderId="16" xfId="0" applyFont="1" applyFill="1" applyBorder="1"/>
    <xf numFmtId="0" fontId="39" fillId="5" borderId="36" xfId="0" applyFont="1" applyFill="1" applyBorder="1"/>
    <xf numFmtId="0" fontId="39" fillId="5" borderId="41" xfId="0" applyFont="1" applyFill="1" applyBorder="1"/>
    <xf numFmtId="0" fontId="0" fillId="0" borderId="34" xfId="0" applyBorder="1"/>
    <xf numFmtId="20" fontId="13" fillId="5" borderId="43" xfId="0" applyNumberFormat="1" applyFont="1" applyFill="1" applyBorder="1" applyAlignment="1">
      <alignment horizontal="center"/>
    </xf>
    <xf numFmtId="0" fontId="18" fillId="5" borderId="18" xfId="0" applyFont="1" applyFill="1" applyBorder="1"/>
    <xf numFmtId="166" fontId="17" fillId="0" borderId="2" xfId="1" quotePrefix="1" applyNumberFormat="1" applyFont="1" applyFill="1" applyBorder="1" applyAlignment="1">
      <alignment horizontal="center"/>
    </xf>
    <xf numFmtId="166" fontId="23" fillId="0" borderId="2" xfId="1" quotePrefix="1" applyNumberFormat="1" applyFont="1" applyFill="1" applyBorder="1" applyAlignment="1">
      <alignment horizontal="center"/>
    </xf>
    <xf numFmtId="166" fontId="21" fillId="0" borderId="10" xfId="1" quotePrefix="1" applyNumberFormat="1" applyFont="1" applyFill="1" applyBorder="1" applyAlignment="1">
      <alignment horizontal="center"/>
    </xf>
    <xf numFmtId="0" fontId="5" fillId="0" borderId="11" xfId="0" applyFont="1" applyFill="1" applyBorder="1"/>
    <xf numFmtId="166" fontId="22" fillId="0" borderId="12" xfId="1" applyNumberFormat="1" applyFont="1" applyFill="1" applyBorder="1" applyAlignment="1">
      <alignment horizontal="center"/>
    </xf>
    <xf numFmtId="166" fontId="23" fillId="0" borderId="12" xfId="1" applyNumberFormat="1" applyFont="1" applyFill="1" applyBorder="1" applyAlignment="1">
      <alignment horizontal="center"/>
    </xf>
    <xf numFmtId="166" fontId="17" fillId="0" borderId="12" xfId="1" applyNumberFormat="1" applyFont="1" applyFill="1" applyBorder="1" applyAlignment="1">
      <alignment horizontal="center"/>
    </xf>
    <xf numFmtId="0" fontId="6" fillId="0" borderId="12" xfId="0" quotePrefix="1" applyFont="1" applyFill="1" applyBorder="1" applyAlignment="1">
      <alignment horizontal="center"/>
    </xf>
    <xf numFmtId="166" fontId="21" fillId="0" borderId="15" xfId="1" quotePrefix="1" applyNumberFormat="1" applyFont="1" applyFill="1" applyBorder="1" applyAlignment="1">
      <alignment horizontal="center"/>
    </xf>
    <xf numFmtId="165" fontId="11" fillId="0" borderId="54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6" fontId="28" fillId="5" borderId="10" xfId="1" applyNumberFormat="1" applyFont="1" applyFill="1" applyBorder="1" applyAlignment="1">
      <alignment horizontal="center"/>
    </xf>
    <xf numFmtId="20" fontId="13" fillId="5" borderId="22" xfId="0" applyNumberFormat="1" applyFont="1" applyFill="1" applyBorder="1" applyAlignment="1">
      <alignment horizontal="center"/>
    </xf>
    <xf numFmtId="14" fontId="40" fillId="10" borderId="16" xfId="0" applyNumberFormat="1" applyFont="1" applyFill="1" applyBorder="1"/>
    <xf numFmtId="0" fontId="21" fillId="0" borderId="18" xfId="0" applyFont="1" applyBorder="1"/>
    <xf numFmtId="0" fontId="5" fillId="0" borderId="48" xfId="0" applyFont="1" applyFill="1" applyBorder="1"/>
    <xf numFmtId="166" fontId="22" fillId="0" borderId="2" xfId="0" applyNumberFormat="1" applyFont="1" applyBorder="1" applyAlignment="1">
      <alignment horizontal="center"/>
    </xf>
    <xf numFmtId="166" fontId="22" fillId="0" borderId="46" xfId="1" applyNumberFormat="1" applyFont="1" applyFill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3" fillId="0" borderId="46" xfId="1" applyNumberFormat="1" applyFont="1" applyFill="1" applyBorder="1" applyAlignment="1">
      <alignment horizontal="center"/>
    </xf>
    <xf numFmtId="166" fontId="17" fillId="0" borderId="2" xfId="0" applyNumberFormat="1" applyFont="1" applyBorder="1" applyAlignment="1">
      <alignment horizontal="center"/>
    </xf>
    <xf numFmtId="166" fontId="17" fillId="0" borderId="46" xfId="1" applyNumberFormat="1" applyFont="1" applyFill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167" fontId="38" fillId="0" borderId="28" xfId="0" applyNumberFormat="1" applyFont="1" applyBorder="1" applyAlignment="1">
      <alignment horizontal="center"/>
    </xf>
    <xf numFmtId="165" fontId="11" fillId="0" borderId="49" xfId="0" applyNumberFormat="1" applyFont="1" applyFill="1" applyBorder="1" applyAlignment="1">
      <alignment horizontal="center"/>
    </xf>
    <xf numFmtId="0" fontId="27" fillId="0" borderId="55" xfId="0" applyNumberFormat="1" applyFont="1" applyFill="1" applyBorder="1" applyAlignment="1">
      <alignment horizontal="center"/>
    </xf>
    <xf numFmtId="166" fontId="23" fillId="11" borderId="2" xfId="1" applyNumberFormat="1" applyFont="1" applyFill="1" applyBorder="1" applyAlignment="1">
      <alignment horizontal="center"/>
    </xf>
    <xf numFmtId="0" fontId="3" fillId="11" borderId="40" xfId="0" applyFont="1" applyFill="1" applyBorder="1"/>
    <xf numFmtId="0" fontId="3" fillId="11" borderId="56" xfId="0" applyFont="1" applyFill="1" applyBorder="1"/>
    <xf numFmtId="0" fontId="1" fillId="0" borderId="9" xfId="0" quotePrefix="1" applyFont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zoomScale="70" zoomScaleNormal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1" customWidth="1"/>
    <col min="9" max="9" width="12.85546875" style="27" customWidth="1"/>
    <col min="10" max="10" width="9.5703125" style="47" customWidth="1"/>
    <col min="11" max="11" width="11.42578125" style="27"/>
    <col min="12" max="16384" width="11.42578125" style="1"/>
  </cols>
  <sheetData>
    <row r="1" spans="1:21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21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01" t="s">
        <v>33</v>
      </c>
      <c r="B4" s="101"/>
      <c r="C4" s="101"/>
      <c r="D4" s="101"/>
      <c r="E4" s="101"/>
      <c r="F4" s="101"/>
      <c r="G4" s="101"/>
      <c r="H4" s="101"/>
      <c r="I4" s="1"/>
    </row>
    <row r="5" spans="1:21" ht="25.5">
      <c r="A5" s="101" t="s">
        <v>34</v>
      </c>
      <c r="B5" s="101"/>
      <c r="C5" s="101"/>
      <c r="D5" s="101"/>
      <c r="E5" s="101"/>
      <c r="F5" s="101"/>
      <c r="G5" s="101"/>
      <c r="H5" s="101"/>
      <c r="I5" s="1"/>
    </row>
    <row r="6" spans="1:21" ht="26.25">
      <c r="A6" s="102" t="s">
        <v>35</v>
      </c>
      <c r="B6" s="102"/>
      <c r="C6" s="102"/>
      <c r="D6" s="102"/>
      <c r="E6" s="102"/>
      <c r="F6" s="102"/>
      <c r="G6" s="102"/>
      <c r="H6" s="102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03" t="s">
        <v>20</v>
      </c>
      <c r="B8" s="103"/>
      <c r="C8" s="103"/>
      <c r="D8" s="103"/>
      <c r="E8" s="103"/>
      <c r="F8" s="103"/>
      <c r="G8" s="103"/>
      <c r="H8" s="103"/>
      <c r="I8" s="1"/>
    </row>
    <row r="9" spans="1:21" ht="19.5">
      <c r="A9" s="104" t="s">
        <v>32</v>
      </c>
      <c r="B9" s="104"/>
      <c r="C9" s="104"/>
      <c r="D9" s="104"/>
      <c r="E9" s="104"/>
      <c r="F9" s="104"/>
      <c r="G9" s="104"/>
      <c r="H9" s="104"/>
      <c r="I9" s="1"/>
    </row>
    <row r="10" spans="1:21" ht="20.25" thickBot="1">
      <c r="A10" s="105"/>
      <c r="B10" s="105"/>
      <c r="C10" s="105"/>
      <c r="D10" s="105"/>
      <c r="E10" s="105"/>
      <c r="F10" s="105"/>
      <c r="G10" s="105"/>
      <c r="H10" s="105"/>
      <c r="I10" s="1"/>
    </row>
    <row r="11" spans="1:21" ht="20.25" thickBot="1">
      <c r="A11" s="97" t="s">
        <v>14</v>
      </c>
      <c r="B11" s="98"/>
      <c r="C11" s="98"/>
      <c r="D11" s="98"/>
      <c r="E11" s="98"/>
      <c r="F11" s="98"/>
      <c r="G11" s="98"/>
      <c r="H11" s="99"/>
      <c r="I11" s="1"/>
      <c r="K11" s="54" t="s">
        <v>23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3" t="s">
        <v>22</v>
      </c>
      <c r="J12" s="47"/>
      <c r="K12" s="54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>
      <c r="A13" s="33" t="s">
        <v>82</v>
      </c>
      <c r="B13" s="41" t="s">
        <v>27</v>
      </c>
      <c r="C13" s="42">
        <v>2.9</v>
      </c>
      <c r="D13" s="43">
        <v>2</v>
      </c>
      <c r="E13" s="42">
        <v>36</v>
      </c>
      <c r="F13" s="42">
        <v>39</v>
      </c>
      <c r="G13" s="30">
        <f>SUM(E13+F13)</f>
        <v>75</v>
      </c>
      <c r="H13" s="57">
        <f t="shared" ref="H13:H16" si="0">(G13-D13)</f>
        <v>73</v>
      </c>
      <c r="I13" s="70">
        <v>35717</v>
      </c>
      <c r="K13" s="55">
        <f t="shared" ref="K13:K64" si="1">(F13-D13*0.5)</f>
        <v>38</v>
      </c>
    </row>
    <row r="14" spans="1:21">
      <c r="A14" s="33" t="s">
        <v>242</v>
      </c>
      <c r="B14" s="41" t="s">
        <v>215</v>
      </c>
      <c r="C14" s="42">
        <v>1.8</v>
      </c>
      <c r="D14" s="43">
        <v>1</v>
      </c>
      <c r="E14" s="42">
        <v>37</v>
      </c>
      <c r="F14" s="42">
        <v>38</v>
      </c>
      <c r="G14" s="30">
        <f>SUM(E14+F14)</f>
        <v>75</v>
      </c>
      <c r="H14" s="57">
        <f t="shared" si="0"/>
        <v>74</v>
      </c>
      <c r="I14" s="70">
        <v>27313</v>
      </c>
      <c r="K14" s="55">
        <f t="shared" si="1"/>
        <v>37.5</v>
      </c>
    </row>
    <row r="15" spans="1:21">
      <c r="A15" s="33" t="s">
        <v>66</v>
      </c>
      <c r="B15" s="41" t="s">
        <v>221</v>
      </c>
      <c r="C15" s="42">
        <v>5.8</v>
      </c>
      <c r="D15" s="43">
        <v>5</v>
      </c>
      <c r="E15" s="42">
        <v>38</v>
      </c>
      <c r="F15" s="42">
        <v>41</v>
      </c>
      <c r="G15" s="30">
        <f>SUM(E15+F15)</f>
        <v>79</v>
      </c>
      <c r="H15" s="57">
        <f t="shared" si="0"/>
        <v>74</v>
      </c>
      <c r="I15" s="70">
        <v>29632</v>
      </c>
      <c r="K15" s="55">
        <f t="shared" si="1"/>
        <v>38.5</v>
      </c>
    </row>
    <row r="16" spans="1:21">
      <c r="A16" s="33" t="s">
        <v>43</v>
      </c>
      <c r="B16" s="41" t="s">
        <v>220</v>
      </c>
      <c r="C16" s="42">
        <v>0.8</v>
      </c>
      <c r="D16" s="43">
        <v>0</v>
      </c>
      <c r="E16" s="42">
        <v>36</v>
      </c>
      <c r="F16" s="42">
        <v>39</v>
      </c>
      <c r="G16" s="30">
        <f>SUM(E16+F16)</f>
        <v>75</v>
      </c>
      <c r="H16" s="57">
        <f t="shared" si="0"/>
        <v>75</v>
      </c>
      <c r="I16" s="70">
        <v>34117</v>
      </c>
      <c r="K16" s="55">
        <f t="shared" si="1"/>
        <v>39</v>
      </c>
    </row>
    <row r="17" spans="1:11">
      <c r="A17" s="33" t="s">
        <v>104</v>
      </c>
      <c r="B17" s="41" t="s">
        <v>226</v>
      </c>
      <c r="C17" s="42">
        <v>4.5999999999999996</v>
      </c>
      <c r="D17" s="43">
        <v>4</v>
      </c>
      <c r="E17" s="42">
        <v>39</v>
      </c>
      <c r="F17" s="42">
        <v>40</v>
      </c>
      <c r="G17" s="30">
        <f>SUM(E17+F17)</f>
        <v>79</v>
      </c>
      <c r="H17" s="57">
        <f>(G17-D17)</f>
        <v>75</v>
      </c>
      <c r="I17" s="70">
        <v>28020</v>
      </c>
      <c r="K17" s="55">
        <f t="shared" si="1"/>
        <v>38</v>
      </c>
    </row>
    <row r="18" spans="1:11">
      <c r="A18" s="33" t="s">
        <v>70</v>
      </c>
      <c r="B18" s="41" t="s">
        <v>221</v>
      </c>
      <c r="C18" s="42">
        <v>2.1</v>
      </c>
      <c r="D18" s="43">
        <v>1</v>
      </c>
      <c r="E18" s="42">
        <v>35</v>
      </c>
      <c r="F18" s="42">
        <v>41</v>
      </c>
      <c r="G18" s="30">
        <f>SUM(E18+F18)</f>
        <v>76</v>
      </c>
      <c r="H18" s="57">
        <f>(G18-D18)</f>
        <v>75</v>
      </c>
      <c r="I18" s="70">
        <v>31709</v>
      </c>
      <c r="K18" s="55">
        <f t="shared" si="1"/>
        <v>40.5</v>
      </c>
    </row>
    <row r="19" spans="1:11">
      <c r="A19" s="33" t="s">
        <v>64</v>
      </c>
      <c r="B19" s="41" t="s">
        <v>221</v>
      </c>
      <c r="C19" s="42">
        <v>2.9</v>
      </c>
      <c r="D19" s="43">
        <v>2</v>
      </c>
      <c r="E19" s="42">
        <v>35</v>
      </c>
      <c r="F19" s="42">
        <v>42</v>
      </c>
      <c r="G19" s="30">
        <f>SUM(E19+F19)</f>
        <v>77</v>
      </c>
      <c r="H19" s="57">
        <f>(G19-D19)</f>
        <v>75</v>
      </c>
      <c r="I19" s="70">
        <v>25972</v>
      </c>
      <c r="K19" s="55">
        <f t="shared" si="1"/>
        <v>41</v>
      </c>
    </row>
    <row r="20" spans="1:11">
      <c r="A20" s="33" t="s">
        <v>247</v>
      </c>
      <c r="B20" s="41" t="s">
        <v>223</v>
      </c>
      <c r="C20" s="42">
        <v>8.3000000000000007</v>
      </c>
      <c r="D20" s="43">
        <v>8</v>
      </c>
      <c r="E20" s="42">
        <v>38</v>
      </c>
      <c r="F20" s="42">
        <v>45</v>
      </c>
      <c r="G20" s="30">
        <f>SUM(E20+F20)</f>
        <v>83</v>
      </c>
      <c r="H20" s="57">
        <f>(G20-D20)</f>
        <v>75</v>
      </c>
      <c r="I20" s="70">
        <v>30088</v>
      </c>
      <c r="K20" s="55">
        <f t="shared" si="1"/>
        <v>41</v>
      </c>
    </row>
    <row r="21" spans="1:11">
      <c r="A21" s="33" t="s">
        <v>100</v>
      </c>
      <c r="B21" s="41" t="s">
        <v>226</v>
      </c>
      <c r="C21" s="42">
        <v>3.3</v>
      </c>
      <c r="D21" s="43">
        <v>3</v>
      </c>
      <c r="E21" s="42">
        <v>43</v>
      </c>
      <c r="F21" s="42">
        <v>36</v>
      </c>
      <c r="G21" s="30">
        <f>SUM(E21+F21)</f>
        <v>79</v>
      </c>
      <c r="H21" s="57">
        <f>(G21-D21)</f>
        <v>76</v>
      </c>
      <c r="I21" s="70">
        <v>31195</v>
      </c>
      <c r="K21" s="55">
        <f t="shared" si="1"/>
        <v>34.5</v>
      </c>
    </row>
    <row r="22" spans="1:11">
      <c r="A22" s="33" t="s">
        <v>103</v>
      </c>
      <c r="B22" s="41" t="s">
        <v>219</v>
      </c>
      <c r="C22" s="42">
        <v>2.7</v>
      </c>
      <c r="D22" s="43">
        <v>2</v>
      </c>
      <c r="E22" s="42">
        <v>39</v>
      </c>
      <c r="F22" s="42">
        <v>39</v>
      </c>
      <c r="G22" s="30">
        <f>SUM(E22+F22)</f>
        <v>78</v>
      </c>
      <c r="H22" s="57">
        <f>(G22-D22)</f>
        <v>76</v>
      </c>
      <c r="I22" s="70">
        <v>28682</v>
      </c>
      <c r="K22" s="55">
        <f t="shared" si="1"/>
        <v>38</v>
      </c>
    </row>
    <row r="23" spans="1:11">
      <c r="A23" s="33" t="s">
        <v>249</v>
      </c>
      <c r="B23" s="41" t="s">
        <v>221</v>
      </c>
      <c r="C23" s="42">
        <v>2.6</v>
      </c>
      <c r="D23" s="43">
        <v>2</v>
      </c>
      <c r="E23" s="42">
        <v>37</v>
      </c>
      <c r="F23" s="42">
        <v>41</v>
      </c>
      <c r="G23" s="30">
        <f>SUM(E23+F23)</f>
        <v>78</v>
      </c>
      <c r="H23" s="57">
        <f>(G23-D23)</f>
        <v>76</v>
      </c>
      <c r="I23" s="70">
        <v>26279</v>
      </c>
      <c r="J23" s="66" t="s">
        <v>31</v>
      </c>
      <c r="K23" s="55">
        <f t="shared" si="1"/>
        <v>40</v>
      </c>
    </row>
    <row r="24" spans="1:11">
      <c r="A24" s="33" t="s">
        <v>98</v>
      </c>
      <c r="B24" s="41" t="s">
        <v>226</v>
      </c>
      <c r="C24" s="42">
        <v>3.5</v>
      </c>
      <c r="D24" s="43">
        <v>3</v>
      </c>
      <c r="E24" s="42">
        <v>38</v>
      </c>
      <c r="F24" s="42">
        <v>41</v>
      </c>
      <c r="G24" s="30">
        <f>SUM(E24+F24)</f>
        <v>79</v>
      </c>
      <c r="H24" s="57">
        <f>(G24-D24)</f>
        <v>76</v>
      </c>
      <c r="I24" s="70">
        <v>29151</v>
      </c>
      <c r="K24" s="55">
        <f t="shared" si="1"/>
        <v>39.5</v>
      </c>
    </row>
    <row r="25" spans="1:11">
      <c r="A25" s="33" t="s">
        <v>102</v>
      </c>
      <c r="B25" s="41" t="s">
        <v>219</v>
      </c>
      <c r="C25" s="42">
        <v>5.0999999999999996</v>
      </c>
      <c r="D25" s="43">
        <v>4</v>
      </c>
      <c r="E25" s="42">
        <v>39</v>
      </c>
      <c r="F25" s="42">
        <v>41</v>
      </c>
      <c r="G25" s="30">
        <f>SUM(E25+F25)</f>
        <v>80</v>
      </c>
      <c r="H25" s="57">
        <f>(G25-D25)</f>
        <v>76</v>
      </c>
      <c r="I25" s="70">
        <v>28210</v>
      </c>
      <c r="K25" s="55">
        <f t="shared" si="1"/>
        <v>39</v>
      </c>
    </row>
    <row r="26" spans="1:11">
      <c r="A26" s="33" t="s">
        <v>61</v>
      </c>
      <c r="B26" s="41" t="s">
        <v>223</v>
      </c>
      <c r="C26" s="42">
        <v>8.3000000000000007</v>
      </c>
      <c r="D26" s="43">
        <v>8</v>
      </c>
      <c r="E26" s="42">
        <v>40</v>
      </c>
      <c r="F26" s="42">
        <v>44</v>
      </c>
      <c r="G26" s="30">
        <f>SUM(E26+F26)</f>
        <v>84</v>
      </c>
      <c r="H26" s="57">
        <f>(G26-D26)</f>
        <v>76</v>
      </c>
      <c r="I26" s="70">
        <v>31164</v>
      </c>
      <c r="K26" s="55">
        <f t="shared" si="1"/>
        <v>40</v>
      </c>
    </row>
    <row r="27" spans="1:11">
      <c r="A27" s="33" t="s">
        <v>95</v>
      </c>
      <c r="B27" s="41" t="s">
        <v>217</v>
      </c>
      <c r="C27" s="42">
        <v>4.2</v>
      </c>
      <c r="D27" s="43">
        <v>3</v>
      </c>
      <c r="E27" s="42">
        <v>37</v>
      </c>
      <c r="F27" s="42">
        <v>43</v>
      </c>
      <c r="G27" s="30">
        <f>SUM(E27+F27)</f>
        <v>80</v>
      </c>
      <c r="H27" s="57">
        <f>(G27-D27)</f>
        <v>77</v>
      </c>
      <c r="I27" s="70">
        <v>31450</v>
      </c>
      <c r="K27" s="55">
        <f t="shared" si="1"/>
        <v>41.5</v>
      </c>
    </row>
    <row r="28" spans="1:11">
      <c r="A28" s="33" t="s">
        <v>86</v>
      </c>
      <c r="B28" s="41" t="s">
        <v>216</v>
      </c>
      <c r="C28" s="42">
        <v>9.6</v>
      </c>
      <c r="D28" s="43">
        <v>9</v>
      </c>
      <c r="E28" s="42">
        <v>43</v>
      </c>
      <c r="F28" s="42">
        <v>43</v>
      </c>
      <c r="G28" s="30">
        <f>SUM(E28+F28)</f>
        <v>86</v>
      </c>
      <c r="H28" s="57">
        <f>(G28-D28)</f>
        <v>77</v>
      </c>
      <c r="I28" s="70">
        <v>28317</v>
      </c>
      <c r="K28" s="55">
        <f t="shared" si="1"/>
        <v>38.5</v>
      </c>
    </row>
    <row r="29" spans="1:11">
      <c r="A29" s="33" t="s">
        <v>72</v>
      </c>
      <c r="B29" s="41" t="s">
        <v>221</v>
      </c>
      <c r="C29" s="42">
        <v>7.9</v>
      </c>
      <c r="D29" s="43">
        <v>7</v>
      </c>
      <c r="E29" s="42">
        <v>39</v>
      </c>
      <c r="F29" s="42">
        <v>45</v>
      </c>
      <c r="G29" s="30">
        <f>SUM(E29+F29)</f>
        <v>84</v>
      </c>
      <c r="H29" s="57">
        <f>(G29-D29)</f>
        <v>77</v>
      </c>
      <c r="I29" s="70">
        <v>27831</v>
      </c>
      <c r="K29" s="55">
        <f t="shared" si="1"/>
        <v>41.5</v>
      </c>
    </row>
    <row r="30" spans="1:11">
      <c r="A30" s="33" t="s">
        <v>74</v>
      </c>
      <c r="B30" s="41" t="s">
        <v>221</v>
      </c>
      <c r="C30" s="42">
        <v>9.4</v>
      </c>
      <c r="D30" s="43">
        <v>9</v>
      </c>
      <c r="E30" s="42">
        <v>41</v>
      </c>
      <c r="F30" s="42">
        <v>45</v>
      </c>
      <c r="G30" s="30">
        <f>SUM(E30+F30)</f>
        <v>86</v>
      </c>
      <c r="H30" s="57">
        <f>(G30-D30)</f>
        <v>77</v>
      </c>
      <c r="I30" s="70">
        <v>30019</v>
      </c>
      <c r="K30" s="55">
        <f t="shared" si="1"/>
        <v>40.5</v>
      </c>
    </row>
    <row r="31" spans="1:11">
      <c r="A31" s="33" t="s">
        <v>63</v>
      </c>
      <c r="B31" s="41" t="s">
        <v>223</v>
      </c>
      <c r="C31" s="42">
        <v>-1.6</v>
      </c>
      <c r="D31" s="43">
        <v>-3</v>
      </c>
      <c r="E31" s="42">
        <v>35</v>
      </c>
      <c r="F31" s="42">
        <v>40</v>
      </c>
      <c r="G31" s="30">
        <f>SUM(E31+F31)</f>
        <v>75</v>
      </c>
      <c r="H31" s="57">
        <f>(G31-D31)</f>
        <v>78</v>
      </c>
      <c r="I31" s="70">
        <v>32333</v>
      </c>
      <c r="K31" s="55">
        <f t="shared" si="1"/>
        <v>41.5</v>
      </c>
    </row>
    <row r="32" spans="1:11">
      <c r="A32" s="33" t="s">
        <v>99</v>
      </c>
      <c r="B32" s="41" t="s">
        <v>226</v>
      </c>
      <c r="C32" s="42">
        <v>4.0999999999999996</v>
      </c>
      <c r="D32" s="43">
        <v>3</v>
      </c>
      <c r="E32" s="42">
        <v>41</v>
      </c>
      <c r="F32" s="42">
        <v>40</v>
      </c>
      <c r="G32" s="30">
        <f>SUM(E32+F32)</f>
        <v>81</v>
      </c>
      <c r="H32" s="57">
        <f>(G32-D32)</f>
        <v>78</v>
      </c>
      <c r="I32" s="70">
        <v>28522</v>
      </c>
      <c r="K32" s="55">
        <f t="shared" si="1"/>
        <v>38.5</v>
      </c>
    </row>
    <row r="33" spans="1:11">
      <c r="A33" s="33" t="s">
        <v>101</v>
      </c>
      <c r="B33" s="41" t="s">
        <v>219</v>
      </c>
      <c r="C33" s="42">
        <v>9.9</v>
      </c>
      <c r="D33" s="43">
        <v>10</v>
      </c>
      <c r="E33" s="42">
        <v>46</v>
      </c>
      <c r="F33" s="42">
        <v>42</v>
      </c>
      <c r="G33" s="30">
        <f>SUM(E33+F33)</f>
        <v>88</v>
      </c>
      <c r="H33" s="57">
        <f>(G33-D33)</f>
        <v>78</v>
      </c>
      <c r="I33" s="70">
        <v>28221</v>
      </c>
      <c r="K33" s="55">
        <f t="shared" si="1"/>
        <v>37</v>
      </c>
    </row>
    <row r="34" spans="1:11">
      <c r="A34" s="33" t="s">
        <v>49</v>
      </c>
      <c r="B34" s="41" t="s">
        <v>27</v>
      </c>
      <c r="C34" s="42">
        <v>7.1</v>
      </c>
      <c r="D34" s="43">
        <v>7</v>
      </c>
      <c r="E34" s="42">
        <v>42</v>
      </c>
      <c r="F34" s="42">
        <v>43</v>
      </c>
      <c r="G34" s="30">
        <f>SUM(E34+F34)</f>
        <v>85</v>
      </c>
      <c r="H34" s="57">
        <f>(G34-D34)</f>
        <v>78</v>
      </c>
      <c r="I34" s="70">
        <v>27244</v>
      </c>
      <c r="K34" s="55">
        <f t="shared" si="1"/>
        <v>39.5</v>
      </c>
    </row>
    <row r="35" spans="1:11">
      <c r="A35" s="33" t="s">
        <v>93</v>
      </c>
      <c r="B35" s="41" t="s">
        <v>217</v>
      </c>
      <c r="C35" s="42">
        <v>5.5</v>
      </c>
      <c r="D35" s="43">
        <v>5</v>
      </c>
      <c r="E35" s="42">
        <v>36</v>
      </c>
      <c r="F35" s="42">
        <v>47</v>
      </c>
      <c r="G35" s="30">
        <f>SUM(E35+F35)</f>
        <v>83</v>
      </c>
      <c r="H35" s="57">
        <f>(G35-D35)</f>
        <v>78</v>
      </c>
      <c r="I35" s="70">
        <v>25951</v>
      </c>
      <c r="K35" s="55">
        <f t="shared" si="1"/>
        <v>44.5</v>
      </c>
    </row>
    <row r="36" spans="1:11">
      <c r="A36" s="33" t="s">
        <v>92</v>
      </c>
      <c r="B36" s="41" t="s">
        <v>217</v>
      </c>
      <c r="C36" s="42">
        <v>2.2000000000000002</v>
      </c>
      <c r="D36" s="43">
        <v>1</v>
      </c>
      <c r="E36" s="42">
        <v>40</v>
      </c>
      <c r="F36" s="42">
        <v>40</v>
      </c>
      <c r="G36" s="30">
        <f>SUM(E36+F36)</f>
        <v>80</v>
      </c>
      <c r="H36" s="57">
        <f>(G36-D36)</f>
        <v>79</v>
      </c>
      <c r="I36" s="70">
        <v>27443</v>
      </c>
      <c r="K36" s="55">
        <f t="shared" si="1"/>
        <v>39.5</v>
      </c>
    </row>
    <row r="37" spans="1:11">
      <c r="A37" s="33" t="s">
        <v>65</v>
      </c>
      <c r="B37" s="41" t="s">
        <v>221</v>
      </c>
      <c r="C37" s="42">
        <v>3</v>
      </c>
      <c r="D37" s="43">
        <v>2</v>
      </c>
      <c r="E37" s="42">
        <v>41</v>
      </c>
      <c r="F37" s="42">
        <v>40</v>
      </c>
      <c r="G37" s="30">
        <f>SUM(E37+F37)</f>
        <v>81</v>
      </c>
      <c r="H37" s="57">
        <f>(G37-D37)</f>
        <v>79</v>
      </c>
      <c r="I37" s="70">
        <v>22466</v>
      </c>
      <c r="K37" s="55">
        <f t="shared" si="1"/>
        <v>39</v>
      </c>
    </row>
    <row r="38" spans="1:11">
      <c r="A38" s="33" t="s">
        <v>250</v>
      </c>
      <c r="B38" s="41" t="s">
        <v>226</v>
      </c>
      <c r="C38" s="42">
        <v>3.9</v>
      </c>
      <c r="D38" s="43">
        <v>3</v>
      </c>
      <c r="E38" s="42">
        <v>41</v>
      </c>
      <c r="F38" s="42">
        <v>41</v>
      </c>
      <c r="G38" s="30">
        <f>SUM(E38+F38)</f>
        <v>82</v>
      </c>
      <c r="H38" s="57">
        <f>(G38-D38)</f>
        <v>79</v>
      </c>
      <c r="I38" s="70">
        <v>32439</v>
      </c>
      <c r="K38" s="55">
        <f t="shared" si="1"/>
        <v>39.5</v>
      </c>
    </row>
    <row r="39" spans="1:11">
      <c r="A39" s="33" t="s">
        <v>79</v>
      </c>
      <c r="B39" s="41" t="s">
        <v>27</v>
      </c>
      <c r="C39" s="42">
        <v>4.2</v>
      </c>
      <c r="D39" s="43">
        <v>3</v>
      </c>
      <c r="E39" s="42">
        <v>41</v>
      </c>
      <c r="F39" s="42">
        <v>41</v>
      </c>
      <c r="G39" s="30">
        <f>SUM(E39+F39)</f>
        <v>82</v>
      </c>
      <c r="H39" s="57">
        <f>(G39-D39)</f>
        <v>79</v>
      </c>
      <c r="I39" s="70">
        <v>32745</v>
      </c>
      <c r="K39" s="55">
        <f t="shared" si="1"/>
        <v>39.5</v>
      </c>
    </row>
    <row r="40" spans="1:11">
      <c r="A40" s="33" t="s">
        <v>83</v>
      </c>
      <c r="B40" s="41" t="s">
        <v>27</v>
      </c>
      <c r="C40" s="42">
        <v>3.8</v>
      </c>
      <c r="D40" s="43">
        <v>3</v>
      </c>
      <c r="E40" s="42">
        <v>38</v>
      </c>
      <c r="F40" s="42">
        <v>44</v>
      </c>
      <c r="G40" s="30">
        <f>SUM(E40+F40)</f>
        <v>82</v>
      </c>
      <c r="H40" s="57">
        <f>(G40-D40)</f>
        <v>79</v>
      </c>
      <c r="I40" s="70">
        <v>32717</v>
      </c>
      <c r="K40" s="55">
        <f t="shared" si="1"/>
        <v>42.5</v>
      </c>
    </row>
    <row r="41" spans="1:11">
      <c r="A41" s="33" t="s">
        <v>246</v>
      </c>
      <c r="B41" s="41" t="s">
        <v>223</v>
      </c>
      <c r="C41" s="42">
        <v>6.7</v>
      </c>
      <c r="D41" s="43">
        <v>6</v>
      </c>
      <c r="E41" s="42">
        <v>40</v>
      </c>
      <c r="F41" s="42">
        <v>45</v>
      </c>
      <c r="G41" s="30">
        <f>SUM(E41+F41)</f>
        <v>85</v>
      </c>
      <c r="H41" s="57">
        <f>(G41-D41)</f>
        <v>79</v>
      </c>
      <c r="I41" s="70">
        <v>28088</v>
      </c>
      <c r="K41" s="55">
        <f t="shared" si="1"/>
        <v>42</v>
      </c>
    </row>
    <row r="42" spans="1:11">
      <c r="A42" s="33" t="s">
        <v>94</v>
      </c>
      <c r="B42" s="41" t="s">
        <v>217</v>
      </c>
      <c r="C42" s="42">
        <v>9.8000000000000007</v>
      </c>
      <c r="D42" s="43">
        <v>9</v>
      </c>
      <c r="E42" s="42">
        <v>43</v>
      </c>
      <c r="F42" s="42">
        <v>45</v>
      </c>
      <c r="G42" s="30">
        <f>SUM(E42+F42)</f>
        <v>88</v>
      </c>
      <c r="H42" s="57">
        <f>(G42-D42)</f>
        <v>79</v>
      </c>
      <c r="I42" s="70">
        <v>24770</v>
      </c>
      <c r="K42" s="55">
        <f t="shared" si="1"/>
        <v>40.5</v>
      </c>
    </row>
    <row r="43" spans="1:11">
      <c r="A43" s="33" t="s">
        <v>69</v>
      </c>
      <c r="B43" s="41" t="s">
        <v>221</v>
      </c>
      <c r="C43" s="42">
        <v>-1.5</v>
      </c>
      <c r="D43" s="43">
        <v>-3</v>
      </c>
      <c r="E43" s="42">
        <v>38</v>
      </c>
      <c r="F43" s="42">
        <v>39</v>
      </c>
      <c r="G43" s="30">
        <f>SUM(E43+F43)</f>
        <v>77</v>
      </c>
      <c r="H43" s="57">
        <f>(G43-D43)</f>
        <v>80</v>
      </c>
      <c r="I43" s="70">
        <v>33685</v>
      </c>
      <c r="K43" s="55">
        <f t="shared" si="1"/>
        <v>40.5</v>
      </c>
    </row>
    <row r="44" spans="1:11">
      <c r="A44" s="33" t="s">
        <v>62</v>
      </c>
      <c r="B44" s="41" t="s">
        <v>223</v>
      </c>
      <c r="C44" s="42">
        <v>3.2</v>
      </c>
      <c r="D44" s="43">
        <v>2</v>
      </c>
      <c r="E44" s="42">
        <v>39</v>
      </c>
      <c r="F44" s="42">
        <v>43</v>
      </c>
      <c r="G44" s="30">
        <f>SUM(E44+F44)</f>
        <v>82</v>
      </c>
      <c r="H44" s="57">
        <f>(G44-D44)</f>
        <v>80</v>
      </c>
      <c r="I44" s="70">
        <v>25621</v>
      </c>
      <c r="K44" s="55">
        <f t="shared" si="1"/>
        <v>42</v>
      </c>
    </row>
    <row r="45" spans="1:11">
      <c r="A45" s="33" t="s">
        <v>253</v>
      </c>
      <c r="B45" s="41" t="s">
        <v>226</v>
      </c>
      <c r="C45" s="42">
        <v>9.6999999999999993</v>
      </c>
      <c r="D45" s="43">
        <v>9</v>
      </c>
      <c r="E45" s="42">
        <v>43</v>
      </c>
      <c r="F45" s="42">
        <v>46</v>
      </c>
      <c r="G45" s="30">
        <f>SUM(E45+F45)</f>
        <v>89</v>
      </c>
      <c r="H45" s="57">
        <f>(G45-D45)</f>
        <v>80</v>
      </c>
      <c r="I45" s="70">
        <v>24434</v>
      </c>
      <c r="K45" s="55">
        <f t="shared" si="1"/>
        <v>41.5</v>
      </c>
    </row>
    <row r="46" spans="1:11">
      <c r="A46" s="33" t="s">
        <v>75</v>
      </c>
      <c r="B46" s="41" t="s">
        <v>225</v>
      </c>
      <c r="C46" s="42">
        <v>7.5</v>
      </c>
      <c r="D46" s="43">
        <v>7</v>
      </c>
      <c r="E46" s="42">
        <v>38</v>
      </c>
      <c r="F46" s="42">
        <v>49</v>
      </c>
      <c r="G46" s="30">
        <f>SUM(E46+F46)</f>
        <v>87</v>
      </c>
      <c r="H46" s="57">
        <f>(G46-D46)</f>
        <v>80</v>
      </c>
      <c r="I46" s="70">
        <v>28445</v>
      </c>
      <c r="K46" s="55">
        <f t="shared" si="1"/>
        <v>45.5</v>
      </c>
    </row>
    <row r="47" spans="1:11">
      <c r="A47" s="33" t="s">
        <v>54</v>
      </c>
      <c r="B47" s="41" t="s">
        <v>27</v>
      </c>
      <c r="C47" s="42">
        <v>-1.6</v>
      </c>
      <c r="D47" s="43">
        <v>-3</v>
      </c>
      <c r="E47" s="42">
        <v>36</v>
      </c>
      <c r="F47" s="42">
        <v>42</v>
      </c>
      <c r="G47" s="30">
        <f>SUM(E47+F47)</f>
        <v>78</v>
      </c>
      <c r="H47" s="57">
        <f>(G47-D47)</f>
        <v>81</v>
      </c>
      <c r="I47" s="70">
        <v>26222</v>
      </c>
      <c r="K47" s="55">
        <f t="shared" si="1"/>
        <v>43.5</v>
      </c>
    </row>
    <row r="48" spans="1:11">
      <c r="A48" s="33" t="s">
        <v>81</v>
      </c>
      <c r="B48" s="41" t="s">
        <v>27</v>
      </c>
      <c r="C48" s="42">
        <v>5.5</v>
      </c>
      <c r="D48" s="43">
        <v>5</v>
      </c>
      <c r="E48" s="42">
        <v>41</v>
      </c>
      <c r="F48" s="42">
        <v>45</v>
      </c>
      <c r="G48" s="30">
        <f>SUM(E48+F48)</f>
        <v>86</v>
      </c>
      <c r="H48" s="57">
        <f>(G48-D48)</f>
        <v>81</v>
      </c>
      <c r="I48" s="70">
        <v>35006</v>
      </c>
      <c r="K48" s="55">
        <f t="shared" si="1"/>
        <v>42.5</v>
      </c>
    </row>
    <row r="49" spans="1:11">
      <c r="A49" s="33" t="s">
        <v>85</v>
      </c>
      <c r="B49" s="41" t="s">
        <v>216</v>
      </c>
      <c r="C49" s="42">
        <v>-0.7</v>
      </c>
      <c r="D49" s="43">
        <v>-2</v>
      </c>
      <c r="E49" s="42">
        <v>40</v>
      </c>
      <c r="F49" s="42">
        <v>40</v>
      </c>
      <c r="G49" s="30">
        <f>SUM(E49+F49)</f>
        <v>80</v>
      </c>
      <c r="H49" s="57">
        <f>(G49-D49)</f>
        <v>82</v>
      </c>
      <c r="I49" s="70">
        <v>35076</v>
      </c>
      <c r="K49" s="55">
        <f t="shared" si="1"/>
        <v>41</v>
      </c>
    </row>
    <row r="50" spans="1:11">
      <c r="A50" s="33" t="s">
        <v>52</v>
      </c>
      <c r="B50" s="41" t="s">
        <v>215</v>
      </c>
      <c r="C50" s="42">
        <v>3.5</v>
      </c>
      <c r="D50" s="43">
        <v>3</v>
      </c>
      <c r="E50" s="42">
        <v>40</v>
      </c>
      <c r="F50" s="42">
        <v>45</v>
      </c>
      <c r="G50" s="30">
        <f>SUM(E50+F50)</f>
        <v>85</v>
      </c>
      <c r="H50" s="57">
        <f>(G50-D50)</f>
        <v>82</v>
      </c>
      <c r="I50" s="70">
        <v>28240</v>
      </c>
      <c r="K50" s="55">
        <f t="shared" si="1"/>
        <v>43.5</v>
      </c>
    </row>
    <row r="51" spans="1:11">
      <c r="A51" s="33" t="s">
        <v>76</v>
      </c>
      <c r="B51" s="41" t="s">
        <v>27</v>
      </c>
      <c r="C51" s="42">
        <v>0.4</v>
      </c>
      <c r="D51" s="43">
        <v>-1</v>
      </c>
      <c r="E51" s="42">
        <v>42</v>
      </c>
      <c r="F51" s="42">
        <v>40</v>
      </c>
      <c r="G51" s="30">
        <f>SUM(E51+F51)</f>
        <v>82</v>
      </c>
      <c r="H51" s="57">
        <f>(G51-D51)</f>
        <v>83</v>
      </c>
      <c r="I51" s="70">
        <v>33570</v>
      </c>
      <c r="K51" s="55">
        <f t="shared" si="1"/>
        <v>40.5</v>
      </c>
    </row>
    <row r="52" spans="1:11">
      <c r="A52" s="33" t="s">
        <v>47</v>
      </c>
      <c r="B52" s="41" t="s">
        <v>27</v>
      </c>
      <c r="C52" s="42">
        <v>1.1000000000000001</v>
      </c>
      <c r="D52" s="43">
        <v>0</v>
      </c>
      <c r="E52" s="42">
        <v>39</v>
      </c>
      <c r="F52" s="42">
        <v>44</v>
      </c>
      <c r="G52" s="30">
        <f>SUM(E52+F52)</f>
        <v>83</v>
      </c>
      <c r="H52" s="57">
        <f>(G52-D52)</f>
        <v>83</v>
      </c>
      <c r="I52" s="70">
        <v>30943</v>
      </c>
      <c r="K52" s="55">
        <f t="shared" si="1"/>
        <v>44</v>
      </c>
    </row>
    <row r="53" spans="1:11">
      <c r="A53" s="33" t="s">
        <v>78</v>
      </c>
      <c r="B53" s="41" t="s">
        <v>27</v>
      </c>
      <c r="C53" s="42">
        <v>2.1</v>
      </c>
      <c r="D53" s="43">
        <v>1</v>
      </c>
      <c r="E53" s="42">
        <v>40</v>
      </c>
      <c r="F53" s="42">
        <v>44</v>
      </c>
      <c r="G53" s="30">
        <f>SUM(E53+F53)</f>
        <v>84</v>
      </c>
      <c r="H53" s="57">
        <f>(G53-D53)</f>
        <v>83</v>
      </c>
      <c r="I53" s="70">
        <v>30881</v>
      </c>
      <c r="K53" s="55">
        <f t="shared" si="1"/>
        <v>43.5</v>
      </c>
    </row>
    <row r="54" spans="1:11">
      <c r="A54" s="33" t="s">
        <v>91</v>
      </c>
      <c r="B54" s="41" t="s">
        <v>217</v>
      </c>
      <c r="C54" s="42">
        <v>3.7</v>
      </c>
      <c r="D54" s="43">
        <v>3</v>
      </c>
      <c r="E54" s="42">
        <v>41</v>
      </c>
      <c r="F54" s="42">
        <v>45</v>
      </c>
      <c r="G54" s="30">
        <f>SUM(E54+F54)</f>
        <v>86</v>
      </c>
      <c r="H54" s="57">
        <f>(G54-D54)</f>
        <v>83</v>
      </c>
      <c r="I54" s="70">
        <v>25095</v>
      </c>
      <c r="K54" s="55">
        <f t="shared" si="1"/>
        <v>43.5</v>
      </c>
    </row>
    <row r="55" spans="1:11">
      <c r="A55" s="33" t="s">
        <v>110</v>
      </c>
      <c r="B55" s="41" t="s">
        <v>219</v>
      </c>
      <c r="C55" s="42">
        <v>7.6</v>
      </c>
      <c r="D55" s="43">
        <v>7</v>
      </c>
      <c r="E55" s="42">
        <v>45</v>
      </c>
      <c r="F55" s="42">
        <v>45</v>
      </c>
      <c r="G55" s="30">
        <f>SUM(E55+F55)</f>
        <v>90</v>
      </c>
      <c r="H55" s="57">
        <f>(G55-D55)</f>
        <v>83</v>
      </c>
      <c r="I55" s="70">
        <v>18709</v>
      </c>
      <c r="K55" s="55">
        <f t="shared" si="1"/>
        <v>41.5</v>
      </c>
    </row>
    <row r="56" spans="1:11">
      <c r="A56" s="33" t="s">
        <v>77</v>
      </c>
      <c r="B56" s="41" t="s">
        <v>27</v>
      </c>
      <c r="C56" s="42">
        <v>7.5</v>
      </c>
      <c r="D56" s="43">
        <v>7</v>
      </c>
      <c r="E56" s="42">
        <v>42</v>
      </c>
      <c r="F56" s="42">
        <v>48</v>
      </c>
      <c r="G56" s="30">
        <f>SUM(E56+F56)</f>
        <v>90</v>
      </c>
      <c r="H56" s="57">
        <f>(G56-D56)</f>
        <v>83</v>
      </c>
      <c r="I56" s="70">
        <v>31329</v>
      </c>
      <c r="K56" s="55">
        <f t="shared" si="1"/>
        <v>44.5</v>
      </c>
    </row>
    <row r="57" spans="1:11">
      <c r="A57" s="33" t="s">
        <v>153</v>
      </c>
      <c r="B57" s="41" t="s">
        <v>216</v>
      </c>
      <c r="C57" s="42">
        <v>9.8000000000000007</v>
      </c>
      <c r="D57" s="43">
        <v>9</v>
      </c>
      <c r="E57" s="42">
        <v>43</v>
      </c>
      <c r="F57" s="42">
        <v>49</v>
      </c>
      <c r="G57" s="30">
        <f>SUM(E57+F57)</f>
        <v>92</v>
      </c>
      <c r="H57" s="57">
        <f>(G57-D57)</f>
        <v>83</v>
      </c>
      <c r="I57" s="70">
        <v>27603</v>
      </c>
      <c r="K57" s="55">
        <f t="shared" si="1"/>
        <v>44.5</v>
      </c>
    </row>
    <row r="58" spans="1:11">
      <c r="A58" s="33" t="s">
        <v>73</v>
      </c>
      <c r="B58" s="41" t="s">
        <v>221</v>
      </c>
      <c r="C58" s="42">
        <v>8.6999999999999993</v>
      </c>
      <c r="D58" s="43">
        <v>8</v>
      </c>
      <c r="E58" s="42">
        <v>41</v>
      </c>
      <c r="F58" s="42">
        <v>50</v>
      </c>
      <c r="G58" s="30">
        <f>SUM(E58+F58)</f>
        <v>91</v>
      </c>
      <c r="H58" s="57">
        <f>(G58-D58)</f>
        <v>83</v>
      </c>
      <c r="I58" s="70">
        <v>29608</v>
      </c>
      <c r="K58" s="55">
        <f t="shared" si="1"/>
        <v>46</v>
      </c>
    </row>
    <row r="59" spans="1:11">
      <c r="A59" s="33" t="s">
        <v>71</v>
      </c>
      <c r="B59" s="41" t="s">
        <v>221</v>
      </c>
      <c r="C59" s="42">
        <v>3</v>
      </c>
      <c r="D59" s="43">
        <v>2</v>
      </c>
      <c r="E59" s="42">
        <v>44</v>
      </c>
      <c r="F59" s="42">
        <v>44</v>
      </c>
      <c r="G59" s="30">
        <f>SUM(E59+F59)</f>
        <v>88</v>
      </c>
      <c r="H59" s="57">
        <f>(G59-D59)</f>
        <v>86</v>
      </c>
      <c r="I59" s="70">
        <v>34564</v>
      </c>
      <c r="K59" s="55">
        <f t="shared" si="1"/>
        <v>43</v>
      </c>
    </row>
    <row r="60" spans="1:11">
      <c r="A60" s="33" t="s">
        <v>241</v>
      </c>
      <c r="B60" s="41" t="s">
        <v>215</v>
      </c>
      <c r="C60" s="42">
        <v>4.3</v>
      </c>
      <c r="D60" s="43">
        <v>4</v>
      </c>
      <c r="E60" s="42">
        <v>44</v>
      </c>
      <c r="F60" s="42">
        <v>46</v>
      </c>
      <c r="G60" s="30">
        <f>SUM(E60+F60)</f>
        <v>90</v>
      </c>
      <c r="H60" s="57">
        <f>(G60-D60)</f>
        <v>86</v>
      </c>
      <c r="I60" s="70">
        <v>31976</v>
      </c>
      <c r="K60" s="55">
        <f t="shared" si="1"/>
        <v>44</v>
      </c>
    </row>
    <row r="61" spans="1:11">
      <c r="A61" s="33" t="s">
        <v>68</v>
      </c>
      <c r="B61" s="41" t="s">
        <v>221</v>
      </c>
      <c r="C61" s="42">
        <v>7.5</v>
      </c>
      <c r="D61" s="43">
        <v>7</v>
      </c>
      <c r="E61" s="42">
        <v>50</v>
      </c>
      <c r="F61" s="42">
        <v>53</v>
      </c>
      <c r="G61" s="30">
        <f>SUM(E61+F61)</f>
        <v>103</v>
      </c>
      <c r="H61" s="57">
        <f>(G61-D61)</f>
        <v>96</v>
      </c>
      <c r="I61" s="70">
        <v>32431</v>
      </c>
      <c r="K61" s="55">
        <f t="shared" si="1"/>
        <v>49.5</v>
      </c>
    </row>
    <row r="62" spans="1:11" ht="19.5">
      <c r="A62" s="155" t="s">
        <v>245</v>
      </c>
      <c r="B62" s="41" t="s">
        <v>27</v>
      </c>
      <c r="C62" s="42">
        <v>1</v>
      </c>
      <c r="D62" s="156" t="s">
        <v>9</v>
      </c>
      <c r="E62" s="157" t="s">
        <v>9</v>
      </c>
      <c r="F62" s="157" t="s">
        <v>9</v>
      </c>
      <c r="G62" s="29" t="s">
        <v>9</v>
      </c>
      <c r="H62" s="158" t="s">
        <v>9</v>
      </c>
      <c r="I62" s="70">
        <v>28487</v>
      </c>
      <c r="K62" s="1"/>
    </row>
    <row r="63" spans="1:11" ht="19.5">
      <c r="A63" s="155" t="s">
        <v>252</v>
      </c>
      <c r="B63" s="41" t="s">
        <v>230</v>
      </c>
      <c r="C63" s="42">
        <v>7.1</v>
      </c>
      <c r="D63" s="156" t="s">
        <v>9</v>
      </c>
      <c r="E63" s="157" t="s">
        <v>9</v>
      </c>
      <c r="F63" s="157" t="s">
        <v>9</v>
      </c>
      <c r="G63" s="29" t="s">
        <v>9</v>
      </c>
      <c r="H63" s="158" t="s">
        <v>9</v>
      </c>
      <c r="I63" s="70">
        <v>22272</v>
      </c>
      <c r="K63" s="1"/>
    </row>
    <row r="64" spans="1:11">
      <c r="A64" s="33" t="s">
        <v>108</v>
      </c>
      <c r="B64" s="41" t="s">
        <v>226</v>
      </c>
      <c r="C64" s="42">
        <v>5.5</v>
      </c>
      <c r="D64" s="43" t="s">
        <v>5</v>
      </c>
      <c r="E64" s="42" t="s">
        <v>232</v>
      </c>
      <c r="F64" s="42" t="s">
        <v>233</v>
      </c>
      <c r="G64" s="29" t="s">
        <v>9</v>
      </c>
      <c r="H64" s="158" t="s">
        <v>9</v>
      </c>
      <c r="I64" s="70">
        <v>31223</v>
      </c>
      <c r="K64" s="1"/>
    </row>
    <row r="65" spans="1:11">
      <c r="A65" s="33" t="s">
        <v>109</v>
      </c>
      <c r="B65" s="41" t="s">
        <v>226</v>
      </c>
      <c r="C65" s="42">
        <v>8.1</v>
      </c>
      <c r="D65" s="43" t="s">
        <v>5</v>
      </c>
      <c r="E65" s="42" t="s">
        <v>232</v>
      </c>
      <c r="F65" s="42" t="s">
        <v>233</v>
      </c>
      <c r="G65" s="29" t="s">
        <v>9</v>
      </c>
      <c r="H65" s="158" t="s">
        <v>9</v>
      </c>
      <c r="I65" s="70">
        <v>32865</v>
      </c>
      <c r="K65" s="1"/>
    </row>
    <row r="66" spans="1:11">
      <c r="A66" s="33" t="s">
        <v>244</v>
      </c>
      <c r="B66" s="41" t="s">
        <v>217</v>
      </c>
      <c r="C66" s="42">
        <v>7.4</v>
      </c>
      <c r="D66" s="43" t="s">
        <v>5</v>
      </c>
      <c r="E66" s="42" t="s">
        <v>232</v>
      </c>
      <c r="F66" s="42" t="s">
        <v>233</v>
      </c>
      <c r="G66" s="29" t="s">
        <v>9</v>
      </c>
      <c r="H66" s="158" t="s">
        <v>9</v>
      </c>
      <c r="I66" s="70">
        <v>28564</v>
      </c>
      <c r="K66" s="1"/>
    </row>
    <row r="67" spans="1:11">
      <c r="A67" s="33" t="s">
        <v>48</v>
      </c>
      <c r="B67" s="41" t="s">
        <v>27</v>
      </c>
      <c r="C67" s="42">
        <v>2.1</v>
      </c>
      <c r="D67" s="43" t="s">
        <v>5</v>
      </c>
      <c r="E67" s="42" t="s">
        <v>232</v>
      </c>
      <c r="F67" s="42" t="s">
        <v>233</v>
      </c>
      <c r="G67" s="29" t="s">
        <v>9</v>
      </c>
      <c r="H67" s="158" t="s">
        <v>9</v>
      </c>
      <c r="I67" s="70">
        <v>28038</v>
      </c>
      <c r="K67" s="1"/>
    </row>
    <row r="68" spans="1:11">
      <c r="A68" s="33" t="s">
        <v>46</v>
      </c>
      <c r="B68" s="41" t="s">
        <v>27</v>
      </c>
      <c r="C68" s="42">
        <v>3</v>
      </c>
      <c r="D68" s="43" t="s">
        <v>5</v>
      </c>
      <c r="E68" s="42" t="s">
        <v>232</v>
      </c>
      <c r="F68" s="42" t="s">
        <v>233</v>
      </c>
      <c r="G68" s="29" t="s">
        <v>9</v>
      </c>
      <c r="H68" s="158" t="s">
        <v>9</v>
      </c>
      <c r="I68" s="70">
        <v>32282</v>
      </c>
      <c r="K68" s="1"/>
    </row>
    <row r="69" spans="1:11">
      <c r="A69" s="33" t="s">
        <v>45</v>
      </c>
      <c r="B69" s="41" t="s">
        <v>27</v>
      </c>
      <c r="C69" s="42">
        <v>5</v>
      </c>
      <c r="D69" s="43" t="s">
        <v>5</v>
      </c>
      <c r="E69" s="42" t="s">
        <v>232</v>
      </c>
      <c r="F69" s="42" t="s">
        <v>233</v>
      </c>
      <c r="G69" s="29" t="s">
        <v>9</v>
      </c>
      <c r="H69" s="158" t="s">
        <v>9</v>
      </c>
      <c r="I69" s="70">
        <v>29130</v>
      </c>
      <c r="K69" s="1"/>
    </row>
    <row r="70" spans="1:11">
      <c r="A70" s="33" t="s">
        <v>50</v>
      </c>
      <c r="B70" s="41" t="s">
        <v>27</v>
      </c>
      <c r="C70" s="42">
        <v>-0.4</v>
      </c>
      <c r="D70" s="43" t="s">
        <v>5</v>
      </c>
      <c r="E70" s="42" t="s">
        <v>232</v>
      </c>
      <c r="F70" s="42" t="s">
        <v>233</v>
      </c>
      <c r="G70" s="29" t="s">
        <v>9</v>
      </c>
      <c r="H70" s="158" t="s">
        <v>9</v>
      </c>
      <c r="I70" s="70">
        <v>27263</v>
      </c>
      <c r="K70" s="1"/>
    </row>
    <row r="71" spans="1:11">
      <c r="A71" s="33" t="s">
        <v>84</v>
      </c>
      <c r="B71" s="41" t="s">
        <v>229</v>
      </c>
      <c r="C71" s="42">
        <v>-0.3</v>
      </c>
      <c r="D71" s="43" t="s">
        <v>5</v>
      </c>
      <c r="E71" s="42" t="s">
        <v>232</v>
      </c>
      <c r="F71" s="42" t="s">
        <v>233</v>
      </c>
      <c r="G71" s="29" t="s">
        <v>9</v>
      </c>
      <c r="H71" s="158" t="s">
        <v>9</v>
      </c>
      <c r="I71" s="70">
        <v>30469</v>
      </c>
      <c r="K71" s="1"/>
    </row>
    <row r="72" spans="1:11">
      <c r="A72" s="33" t="s">
        <v>53</v>
      </c>
      <c r="B72" s="41" t="s">
        <v>27</v>
      </c>
      <c r="C72" s="42">
        <v>0.2</v>
      </c>
      <c r="D72" s="43" t="s">
        <v>5</v>
      </c>
      <c r="E72" s="42" t="s">
        <v>232</v>
      </c>
      <c r="F72" s="42" t="s">
        <v>233</v>
      </c>
      <c r="G72" s="29" t="s">
        <v>9</v>
      </c>
      <c r="H72" s="158" t="s">
        <v>9</v>
      </c>
      <c r="I72" s="70">
        <v>30234</v>
      </c>
      <c r="K72" s="1"/>
    </row>
    <row r="73" spans="1:11">
      <c r="A73" s="33" t="s">
        <v>248</v>
      </c>
      <c r="B73" s="41" t="s">
        <v>27</v>
      </c>
      <c r="C73" s="42">
        <v>0.4</v>
      </c>
      <c r="D73" s="43" t="s">
        <v>5</v>
      </c>
      <c r="E73" s="42" t="s">
        <v>232</v>
      </c>
      <c r="F73" s="42" t="s">
        <v>233</v>
      </c>
      <c r="G73" s="29" t="s">
        <v>9</v>
      </c>
      <c r="H73" s="158" t="s">
        <v>9</v>
      </c>
      <c r="I73" s="70">
        <v>35229</v>
      </c>
      <c r="K73" s="1"/>
    </row>
    <row r="74" spans="1:11">
      <c r="A74" s="33" t="s">
        <v>240</v>
      </c>
      <c r="B74" s="41" t="s">
        <v>27</v>
      </c>
      <c r="C74" s="42">
        <v>3.3</v>
      </c>
      <c r="D74" s="43" t="s">
        <v>5</v>
      </c>
      <c r="E74" s="42" t="s">
        <v>232</v>
      </c>
      <c r="F74" s="42" t="s">
        <v>233</v>
      </c>
      <c r="G74" s="29" t="s">
        <v>9</v>
      </c>
      <c r="H74" s="158" t="s">
        <v>9</v>
      </c>
      <c r="I74" s="70">
        <v>22662</v>
      </c>
      <c r="K74" s="1"/>
    </row>
    <row r="75" spans="1:11">
      <c r="A75" s="33" t="s">
        <v>80</v>
      </c>
      <c r="B75" s="41" t="s">
        <v>27</v>
      </c>
      <c r="C75" s="42">
        <v>5.8</v>
      </c>
      <c r="D75" s="43" t="s">
        <v>5</v>
      </c>
      <c r="E75" s="42" t="s">
        <v>232</v>
      </c>
      <c r="F75" s="42" t="s">
        <v>233</v>
      </c>
      <c r="G75" s="29" t="s">
        <v>9</v>
      </c>
      <c r="H75" s="158" t="s">
        <v>9</v>
      </c>
      <c r="I75" s="70">
        <v>33380</v>
      </c>
      <c r="K75" s="1"/>
    </row>
    <row r="76" spans="1:11">
      <c r="A76" s="33" t="s">
        <v>251</v>
      </c>
      <c r="B76" s="41" t="s">
        <v>220</v>
      </c>
      <c r="C76" s="42">
        <v>6.7</v>
      </c>
      <c r="D76" s="43" t="s">
        <v>5</v>
      </c>
      <c r="E76" s="42" t="s">
        <v>232</v>
      </c>
      <c r="F76" s="42" t="s">
        <v>233</v>
      </c>
      <c r="G76" s="29" t="s">
        <v>9</v>
      </c>
      <c r="H76" s="158" t="s">
        <v>9</v>
      </c>
      <c r="I76" s="70">
        <v>29670</v>
      </c>
      <c r="K76" s="1"/>
    </row>
    <row r="77" spans="1:11">
      <c r="A77" s="33" t="s">
        <v>87</v>
      </c>
      <c r="B77" s="41" t="s">
        <v>216</v>
      </c>
      <c r="C77" s="42">
        <v>7.7</v>
      </c>
      <c r="D77" s="43" t="s">
        <v>5</v>
      </c>
      <c r="E77" s="42" t="s">
        <v>232</v>
      </c>
      <c r="F77" s="42" t="s">
        <v>233</v>
      </c>
      <c r="G77" s="29" t="s">
        <v>9</v>
      </c>
      <c r="H77" s="158" t="s">
        <v>9</v>
      </c>
      <c r="I77" s="70">
        <v>28408</v>
      </c>
      <c r="K77" s="1"/>
    </row>
    <row r="78" spans="1:11">
      <c r="A78" s="33" t="s">
        <v>51</v>
      </c>
      <c r="B78" s="41" t="s">
        <v>27</v>
      </c>
      <c r="C78" s="42">
        <v>9</v>
      </c>
      <c r="D78" s="43" t="s">
        <v>5</v>
      </c>
      <c r="E78" s="42" t="s">
        <v>232</v>
      </c>
      <c r="F78" s="42" t="s">
        <v>233</v>
      </c>
      <c r="G78" s="29" t="s">
        <v>9</v>
      </c>
      <c r="H78" s="158" t="s">
        <v>9</v>
      </c>
      <c r="I78" s="70">
        <v>25774</v>
      </c>
      <c r="K78" s="1"/>
    </row>
    <row r="79" spans="1:11" ht="19.5" thickBot="1">
      <c r="A79" s="159" t="s">
        <v>254</v>
      </c>
      <c r="B79" s="160" t="s">
        <v>231</v>
      </c>
      <c r="C79" s="161">
        <v>8.5</v>
      </c>
      <c r="D79" s="162" t="s">
        <v>5</v>
      </c>
      <c r="E79" s="161" t="s">
        <v>232</v>
      </c>
      <c r="F79" s="161" t="s">
        <v>233</v>
      </c>
      <c r="G79" s="163" t="s">
        <v>9</v>
      </c>
      <c r="H79" s="164" t="s">
        <v>9</v>
      </c>
      <c r="I79" s="165">
        <v>24009</v>
      </c>
      <c r="K79" s="1"/>
    </row>
    <row r="80" spans="1:11">
      <c r="A80" s="1"/>
      <c r="B80" s="1"/>
      <c r="C80" s="1"/>
      <c r="D80" s="2"/>
      <c r="E80" s="2"/>
      <c r="F80" s="2"/>
      <c r="G80" s="2"/>
      <c r="H80" s="2"/>
      <c r="K80" s="1"/>
    </row>
    <row r="81" spans="1:11">
      <c r="A81" s="1"/>
      <c r="B81" s="1"/>
      <c r="C81" s="1"/>
      <c r="D81" s="2"/>
      <c r="E81" s="2"/>
      <c r="F81" s="2"/>
      <c r="G81" s="2"/>
      <c r="H81" s="2"/>
      <c r="K81" s="1"/>
    </row>
    <row r="82" spans="1:11">
      <c r="A82" s="1"/>
      <c r="B82" s="1"/>
      <c r="C82" s="1"/>
      <c r="D82" s="2"/>
      <c r="E82" s="2"/>
      <c r="F82" s="2"/>
      <c r="G82" s="2"/>
      <c r="H82" s="2"/>
      <c r="K82" s="1"/>
    </row>
    <row r="83" spans="1:11">
      <c r="A83" s="1"/>
      <c r="B83" s="1"/>
      <c r="C83" s="1"/>
      <c r="D83" s="2"/>
      <c r="E83" s="2"/>
      <c r="F83" s="2"/>
      <c r="G83" s="2"/>
      <c r="H83" s="2"/>
      <c r="K83" s="1"/>
    </row>
    <row r="84" spans="1:11">
      <c r="A84" s="1"/>
      <c r="B84" s="1"/>
      <c r="C84" s="1"/>
      <c r="D84" s="2"/>
      <c r="E84" s="2"/>
      <c r="F84" s="2"/>
      <c r="G84" s="2"/>
      <c r="H84" s="2"/>
      <c r="K84" s="1"/>
    </row>
    <row r="85" spans="1:11">
      <c r="A85" s="1"/>
      <c r="B85" s="1"/>
      <c r="C85" s="1"/>
      <c r="D85" s="2"/>
      <c r="E85" s="2"/>
      <c r="F85" s="2"/>
      <c r="G85" s="2"/>
      <c r="H85" s="2"/>
      <c r="K85" s="1"/>
    </row>
    <row r="86" spans="1:11">
      <c r="A86" s="1"/>
      <c r="B86" s="1"/>
      <c r="C86" s="1"/>
      <c r="D86" s="2"/>
      <c r="E86" s="2"/>
      <c r="F86" s="2"/>
      <c r="G86" s="2"/>
      <c r="H86" s="2"/>
      <c r="K86" s="1"/>
    </row>
    <row r="87" spans="1:11">
      <c r="A87" s="1"/>
      <c r="B87" s="1"/>
      <c r="C87" s="1"/>
      <c r="D87" s="2"/>
      <c r="E87" s="2"/>
      <c r="F87" s="2"/>
      <c r="G87" s="2"/>
      <c r="H87" s="2"/>
      <c r="K87" s="1"/>
    </row>
    <row r="88" spans="1:11">
      <c r="A88" s="1"/>
      <c r="B88" s="1"/>
      <c r="C88" s="1"/>
      <c r="D88" s="2"/>
      <c r="E88" s="2"/>
      <c r="F88" s="2"/>
      <c r="G88" s="2"/>
      <c r="H88" s="2"/>
      <c r="K88" s="1"/>
    </row>
    <row r="89" spans="1:11">
      <c r="A89" s="1"/>
      <c r="B89" s="1"/>
      <c r="C89" s="1"/>
      <c r="D89" s="2"/>
      <c r="E89" s="2"/>
      <c r="F89" s="2"/>
      <c r="G89" s="2"/>
      <c r="H89" s="2"/>
      <c r="K89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  <row r="92" spans="1:11">
      <c r="A92" s="1"/>
      <c r="B92" s="1"/>
      <c r="C92" s="1"/>
      <c r="D92" s="2"/>
      <c r="E92" s="2"/>
      <c r="F92" s="2"/>
      <c r="G92" s="2"/>
      <c r="H92" s="2"/>
      <c r="K92" s="1"/>
    </row>
    <row r="93" spans="1:11">
      <c r="A93" s="1"/>
      <c r="B93" s="1"/>
      <c r="C93" s="1"/>
      <c r="D93" s="2"/>
      <c r="E93" s="2"/>
      <c r="F93" s="2"/>
      <c r="G93" s="2"/>
      <c r="H93" s="2"/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</sheetData>
  <sortState xmlns:xlrd2="http://schemas.microsoft.com/office/spreadsheetml/2017/richdata2" ref="A13:I79">
    <sortCondition ref="H13:H79"/>
    <sortCondition ref="F13:F79"/>
    <sortCondition ref="E13:E79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3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7" bestFit="1" customWidth="1"/>
    <col min="11" max="16384" width="11.42578125" style="1"/>
  </cols>
  <sheetData>
    <row r="1" spans="1:11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11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01" t="str">
        <f>'CAB Hasta 9,9'!A4:H4</f>
        <v>COSTA ESMERALDA</v>
      </c>
      <c r="B4" s="101"/>
      <c r="C4" s="101"/>
      <c r="D4" s="101"/>
      <c r="E4" s="101"/>
      <c r="F4" s="101"/>
      <c r="G4" s="101"/>
      <c r="H4" s="101"/>
      <c r="I4" s="1"/>
    </row>
    <row r="5" spans="1:11" ht="25.5">
      <c r="A5" s="101" t="str">
        <f>'CAB Hasta 9,9'!A5:H5</f>
        <v>GOLF &amp; LINKS</v>
      </c>
      <c r="B5" s="101"/>
      <c r="C5" s="101"/>
      <c r="D5" s="101"/>
      <c r="E5" s="101"/>
      <c r="F5" s="101"/>
      <c r="G5" s="101"/>
      <c r="H5" s="101"/>
      <c r="I5" s="1"/>
    </row>
    <row r="6" spans="1:11" ht="26.25">
      <c r="A6" s="106" t="str">
        <f>'CAB Hasta 9,9'!A6:H6</f>
        <v>5° FECHA DEL RANKING DE MAYORES</v>
      </c>
      <c r="B6" s="106"/>
      <c r="C6" s="106"/>
      <c r="D6" s="106"/>
      <c r="E6" s="106"/>
      <c r="F6" s="106"/>
      <c r="G6" s="106"/>
      <c r="H6" s="106"/>
      <c r="I6" s="1"/>
    </row>
    <row r="7" spans="1:11" ht="20.25">
      <c r="A7" s="6"/>
      <c r="B7" s="6"/>
      <c r="C7" s="37"/>
      <c r="D7" s="6"/>
      <c r="E7" s="6"/>
      <c r="F7" s="6"/>
      <c r="G7" s="6"/>
      <c r="H7" s="6"/>
      <c r="I7" s="1"/>
    </row>
    <row r="8" spans="1:11" ht="19.5">
      <c r="A8" s="103" t="str">
        <f>'CAB Hasta 9,9'!A8:H8</f>
        <v>DOS VUELTAS DE 9 HOYOS MEDAL PLAY</v>
      </c>
      <c r="B8" s="103"/>
      <c r="C8" s="103"/>
      <c r="D8" s="103"/>
      <c r="E8" s="103"/>
      <c r="F8" s="103"/>
      <c r="G8" s="103"/>
      <c r="H8" s="103"/>
      <c r="I8" s="1"/>
    </row>
    <row r="9" spans="1:11" ht="19.5">
      <c r="A9" s="104" t="str">
        <f>'CAB Hasta 9,9'!A9:H9</f>
        <v>SABADO 10 Y DOMINGO 11 DE JUNIO DE 2023</v>
      </c>
      <c r="B9" s="104"/>
      <c r="C9" s="104"/>
      <c r="D9" s="104"/>
      <c r="E9" s="104"/>
      <c r="F9" s="104"/>
      <c r="G9" s="104"/>
      <c r="H9" s="104"/>
      <c r="I9" s="1"/>
    </row>
    <row r="10" spans="1:11" ht="21" thickBot="1">
      <c r="A10" s="6"/>
      <c r="B10" s="6"/>
      <c r="C10" s="37"/>
      <c r="D10" s="6"/>
      <c r="E10" s="6"/>
      <c r="F10" s="6"/>
      <c r="G10" s="6"/>
      <c r="H10" s="6"/>
      <c r="I10" s="1"/>
    </row>
    <row r="11" spans="1:11" ht="20.25" thickBot="1">
      <c r="A11" s="97" t="s">
        <v>15</v>
      </c>
      <c r="B11" s="98"/>
      <c r="C11" s="98"/>
      <c r="D11" s="98"/>
      <c r="E11" s="98"/>
      <c r="F11" s="98"/>
      <c r="G11" s="98"/>
      <c r="H11" s="99"/>
      <c r="I11" s="1"/>
    </row>
    <row r="12" spans="1:11" s="3" customFormat="1" ht="20.25" thickBot="1">
      <c r="A12" s="38" t="s">
        <v>0</v>
      </c>
      <c r="B12" s="39" t="s">
        <v>8</v>
      </c>
      <c r="C12" s="39" t="s">
        <v>13</v>
      </c>
      <c r="D12" s="40" t="s">
        <v>1</v>
      </c>
      <c r="E12" s="40" t="s">
        <v>2</v>
      </c>
      <c r="F12" s="40" t="s">
        <v>3</v>
      </c>
      <c r="G12" s="40" t="s">
        <v>4</v>
      </c>
      <c r="H12" s="58" t="s">
        <v>5</v>
      </c>
      <c r="I12" s="53" t="s">
        <v>22</v>
      </c>
      <c r="J12" s="46"/>
      <c r="K12" s="54" t="s">
        <v>23</v>
      </c>
    </row>
    <row r="13" spans="1:11" ht="19.5">
      <c r="A13" s="135" t="s">
        <v>128</v>
      </c>
      <c r="B13" s="128" t="s">
        <v>225</v>
      </c>
      <c r="C13" s="129">
        <v>16.399999999999999</v>
      </c>
      <c r="D13" s="130">
        <v>17</v>
      </c>
      <c r="E13" s="129">
        <v>44</v>
      </c>
      <c r="F13" s="129">
        <v>43</v>
      </c>
      <c r="G13" s="129">
        <f>SUM(E13+F13)</f>
        <v>87</v>
      </c>
      <c r="H13" s="144">
        <f>(G13-D13)</f>
        <v>70</v>
      </c>
      <c r="I13" s="136">
        <v>25041</v>
      </c>
      <c r="J13" s="66" t="s">
        <v>18</v>
      </c>
      <c r="K13" s="55">
        <f t="shared" ref="K13:K63" si="0">(F13-D13*0.5)</f>
        <v>34.5</v>
      </c>
    </row>
    <row r="14" spans="1:11" ht="19.5">
      <c r="A14" s="135" t="s">
        <v>204</v>
      </c>
      <c r="B14" s="128" t="s">
        <v>215</v>
      </c>
      <c r="C14" s="129">
        <v>15.2</v>
      </c>
      <c r="D14" s="130">
        <v>15</v>
      </c>
      <c r="E14" s="129">
        <v>45</v>
      </c>
      <c r="F14" s="129">
        <v>41</v>
      </c>
      <c r="G14" s="129">
        <f>SUM(E14+F14)</f>
        <v>86</v>
      </c>
      <c r="H14" s="144">
        <f>(G14-D14)</f>
        <v>71</v>
      </c>
      <c r="I14" s="136">
        <v>27121</v>
      </c>
      <c r="J14" s="66" t="s">
        <v>19</v>
      </c>
      <c r="K14" s="146">
        <f t="shared" si="0"/>
        <v>33.5</v>
      </c>
    </row>
    <row r="15" spans="1:11">
      <c r="A15" s="135" t="s">
        <v>138</v>
      </c>
      <c r="B15" s="128" t="s">
        <v>27</v>
      </c>
      <c r="C15" s="129">
        <v>10</v>
      </c>
      <c r="D15" s="130">
        <v>10</v>
      </c>
      <c r="E15" s="129">
        <v>37</v>
      </c>
      <c r="F15" s="129">
        <v>44</v>
      </c>
      <c r="G15" s="129">
        <f>SUM(E15+F15)</f>
        <v>81</v>
      </c>
      <c r="H15" s="131">
        <f>(G15-D15)</f>
        <v>71</v>
      </c>
      <c r="I15" s="136">
        <v>22769</v>
      </c>
      <c r="K15" s="146">
        <f t="shared" si="0"/>
        <v>39</v>
      </c>
    </row>
    <row r="16" spans="1:11">
      <c r="A16" s="135" t="s">
        <v>181</v>
      </c>
      <c r="B16" s="128" t="s">
        <v>215</v>
      </c>
      <c r="C16" s="129">
        <v>16.2</v>
      </c>
      <c r="D16" s="130">
        <v>16</v>
      </c>
      <c r="E16" s="129">
        <v>45</v>
      </c>
      <c r="F16" s="129">
        <v>44</v>
      </c>
      <c r="G16" s="129">
        <f>SUM(E16+F16)</f>
        <v>89</v>
      </c>
      <c r="H16" s="131">
        <f>(G16-D16)</f>
        <v>73</v>
      </c>
      <c r="I16" s="136">
        <v>24994</v>
      </c>
      <c r="K16" s="55">
        <f t="shared" si="0"/>
        <v>36</v>
      </c>
    </row>
    <row r="17" spans="1:11">
      <c r="A17" s="135" t="s">
        <v>126</v>
      </c>
      <c r="B17" s="128" t="s">
        <v>225</v>
      </c>
      <c r="C17" s="129">
        <v>13.6</v>
      </c>
      <c r="D17" s="130">
        <v>14</v>
      </c>
      <c r="E17" s="129">
        <v>45</v>
      </c>
      <c r="F17" s="129">
        <v>44</v>
      </c>
      <c r="G17" s="129">
        <f>SUM(E17+F17)</f>
        <v>89</v>
      </c>
      <c r="H17" s="131">
        <f>(G17-D17)</f>
        <v>75</v>
      </c>
      <c r="I17" s="136">
        <v>27622</v>
      </c>
      <c r="K17" s="55">
        <f t="shared" si="0"/>
        <v>37</v>
      </c>
    </row>
    <row r="18" spans="1:11">
      <c r="A18" s="135" t="s">
        <v>162</v>
      </c>
      <c r="B18" s="128" t="s">
        <v>217</v>
      </c>
      <c r="C18" s="129">
        <v>10.6</v>
      </c>
      <c r="D18" s="130">
        <v>10</v>
      </c>
      <c r="E18" s="129">
        <v>42</v>
      </c>
      <c r="F18" s="129">
        <v>44</v>
      </c>
      <c r="G18" s="129">
        <f>SUM(E18+F18)</f>
        <v>86</v>
      </c>
      <c r="H18" s="131">
        <f>(G18-D18)</f>
        <v>76</v>
      </c>
      <c r="I18" s="136">
        <v>24928</v>
      </c>
      <c r="K18" s="55">
        <f t="shared" si="0"/>
        <v>39</v>
      </c>
    </row>
    <row r="19" spans="1:11">
      <c r="A19" s="135" t="s">
        <v>194</v>
      </c>
      <c r="B19" s="128" t="s">
        <v>215</v>
      </c>
      <c r="C19" s="129">
        <v>11.3</v>
      </c>
      <c r="D19" s="130">
        <v>11</v>
      </c>
      <c r="E19" s="129">
        <v>43</v>
      </c>
      <c r="F19" s="129">
        <v>45</v>
      </c>
      <c r="G19" s="129">
        <f>SUM(E19+F19)</f>
        <v>88</v>
      </c>
      <c r="H19" s="131">
        <f>(G19-D19)</f>
        <v>77</v>
      </c>
      <c r="I19" s="136">
        <v>18615</v>
      </c>
      <c r="K19" s="55">
        <f t="shared" si="0"/>
        <v>39.5</v>
      </c>
    </row>
    <row r="20" spans="1:11">
      <c r="A20" s="135" t="s">
        <v>140</v>
      </c>
      <c r="B20" s="128" t="s">
        <v>220</v>
      </c>
      <c r="C20" s="129">
        <v>15.5</v>
      </c>
      <c r="D20" s="130">
        <v>16</v>
      </c>
      <c r="E20" s="129">
        <v>46</v>
      </c>
      <c r="F20" s="129">
        <v>47</v>
      </c>
      <c r="G20" s="129">
        <f>SUM(E20+F20)</f>
        <v>93</v>
      </c>
      <c r="H20" s="131">
        <f>(G20-D20)</f>
        <v>77</v>
      </c>
      <c r="I20" s="136">
        <v>24241</v>
      </c>
      <c r="K20" s="55">
        <f t="shared" si="0"/>
        <v>39</v>
      </c>
    </row>
    <row r="21" spans="1:11">
      <c r="A21" s="135" t="s">
        <v>172</v>
      </c>
      <c r="B21" s="128" t="s">
        <v>229</v>
      </c>
      <c r="C21" s="129">
        <v>16.899999999999999</v>
      </c>
      <c r="D21" s="130">
        <v>17</v>
      </c>
      <c r="E21" s="129">
        <v>43</v>
      </c>
      <c r="F21" s="129">
        <v>51</v>
      </c>
      <c r="G21" s="129">
        <f>SUM(E21+F21)</f>
        <v>94</v>
      </c>
      <c r="H21" s="131">
        <f>(G21-D21)</f>
        <v>77</v>
      </c>
      <c r="I21" s="136">
        <v>26004</v>
      </c>
      <c r="K21" s="55">
        <f t="shared" si="0"/>
        <v>42.5</v>
      </c>
    </row>
    <row r="22" spans="1:11">
      <c r="A22" s="135" t="s">
        <v>120</v>
      </c>
      <c r="B22" s="128" t="s">
        <v>225</v>
      </c>
      <c r="C22" s="129">
        <v>15</v>
      </c>
      <c r="D22" s="130">
        <v>15</v>
      </c>
      <c r="E22" s="129">
        <v>48</v>
      </c>
      <c r="F22" s="129">
        <v>45</v>
      </c>
      <c r="G22" s="129">
        <f>SUM(E22+F22)</f>
        <v>93</v>
      </c>
      <c r="H22" s="131">
        <f>(G22-D22)</f>
        <v>78</v>
      </c>
      <c r="I22" s="136">
        <v>26665</v>
      </c>
      <c r="K22" s="55">
        <f t="shared" si="0"/>
        <v>37.5</v>
      </c>
    </row>
    <row r="23" spans="1:11">
      <c r="A23" s="135" t="s">
        <v>121</v>
      </c>
      <c r="B23" s="128" t="s">
        <v>225</v>
      </c>
      <c r="C23" s="129">
        <v>16.8</v>
      </c>
      <c r="D23" s="130">
        <v>17</v>
      </c>
      <c r="E23" s="129">
        <v>50</v>
      </c>
      <c r="F23" s="129">
        <v>45</v>
      </c>
      <c r="G23" s="129">
        <f>SUM(E23+F23)</f>
        <v>95</v>
      </c>
      <c r="H23" s="131">
        <f>(G23-D23)</f>
        <v>78</v>
      </c>
      <c r="I23" s="136">
        <v>27875</v>
      </c>
      <c r="K23" s="55">
        <f t="shared" si="0"/>
        <v>36.5</v>
      </c>
    </row>
    <row r="24" spans="1:11">
      <c r="A24" s="135" t="s">
        <v>192</v>
      </c>
      <c r="B24" s="128" t="s">
        <v>215</v>
      </c>
      <c r="C24" s="129">
        <v>11.9</v>
      </c>
      <c r="D24" s="130">
        <v>12</v>
      </c>
      <c r="E24" s="129">
        <v>43</v>
      </c>
      <c r="F24" s="129">
        <v>47</v>
      </c>
      <c r="G24" s="129">
        <f>SUM(E24+F24)</f>
        <v>90</v>
      </c>
      <c r="H24" s="131">
        <f>(G24-D24)</f>
        <v>78</v>
      </c>
      <c r="I24" s="136">
        <v>21345</v>
      </c>
      <c r="K24" s="55">
        <f t="shared" si="0"/>
        <v>41</v>
      </c>
    </row>
    <row r="25" spans="1:11">
      <c r="A25" s="135" t="s">
        <v>163</v>
      </c>
      <c r="B25" s="128" t="s">
        <v>27</v>
      </c>
      <c r="C25" s="129">
        <v>16.100000000000001</v>
      </c>
      <c r="D25" s="130">
        <v>16</v>
      </c>
      <c r="E25" s="129">
        <v>44</v>
      </c>
      <c r="F25" s="129">
        <v>50</v>
      </c>
      <c r="G25" s="129">
        <f>SUM(E25+F25)</f>
        <v>94</v>
      </c>
      <c r="H25" s="131">
        <f>(G25-D25)</f>
        <v>78</v>
      </c>
      <c r="I25" s="136">
        <v>20847</v>
      </c>
      <c r="K25" s="55">
        <f t="shared" si="0"/>
        <v>42</v>
      </c>
    </row>
    <row r="26" spans="1:11">
      <c r="A26" s="135" t="s">
        <v>145</v>
      </c>
      <c r="B26" s="128" t="s">
        <v>215</v>
      </c>
      <c r="C26" s="129">
        <v>11</v>
      </c>
      <c r="D26" s="130">
        <v>11</v>
      </c>
      <c r="E26" s="129">
        <v>48</v>
      </c>
      <c r="F26" s="129">
        <v>42</v>
      </c>
      <c r="G26" s="129">
        <f>SUM(E26+F26)</f>
        <v>90</v>
      </c>
      <c r="H26" s="131">
        <f>(G26-D26)</f>
        <v>79</v>
      </c>
      <c r="I26" s="136">
        <v>35437</v>
      </c>
      <c r="K26" s="55">
        <f t="shared" si="0"/>
        <v>36.5</v>
      </c>
    </row>
    <row r="27" spans="1:11">
      <c r="A27" s="135" t="s">
        <v>146</v>
      </c>
      <c r="B27" s="128" t="s">
        <v>215</v>
      </c>
      <c r="C27" s="129">
        <v>12.2</v>
      </c>
      <c r="D27" s="130">
        <v>12</v>
      </c>
      <c r="E27" s="129">
        <v>43</v>
      </c>
      <c r="F27" s="129">
        <v>48</v>
      </c>
      <c r="G27" s="129">
        <f>SUM(E27+F27)</f>
        <v>91</v>
      </c>
      <c r="H27" s="131">
        <f>(G27-D27)</f>
        <v>79</v>
      </c>
      <c r="I27" s="136">
        <v>23632</v>
      </c>
      <c r="K27" s="55">
        <f t="shared" si="0"/>
        <v>42</v>
      </c>
    </row>
    <row r="28" spans="1:11">
      <c r="A28" s="135" t="s">
        <v>164</v>
      </c>
      <c r="B28" s="128" t="s">
        <v>215</v>
      </c>
      <c r="C28" s="129">
        <v>10</v>
      </c>
      <c r="D28" s="130">
        <v>10</v>
      </c>
      <c r="E28" s="129">
        <v>40</v>
      </c>
      <c r="F28" s="129">
        <v>49</v>
      </c>
      <c r="G28" s="129">
        <f>SUM(E28+F28)</f>
        <v>89</v>
      </c>
      <c r="H28" s="131">
        <f>(G28-D28)</f>
        <v>79</v>
      </c>
      <c r="I28" s="136">
        <v>19762</v>
      </c>
      <c r="K28" s="55">
        <f t="shared" si="0"/>
        <v>44</v>
      </c>
    </row>
    <row r="29" spans="1:11">
      <c r="A29" s="135" t="s">
        <v>183</v>
      </c>
      <c r="B29" s="128" t="s">
        <v>224</v>
      </c>
      <c r="C29" s="129">
        <v>16.8</v>
      </c>
      <c r="D29" s="130">
        <v>17</v>
      </c>
      <c r="E29" s="129">
        <v>43</v>
      </c>
      <c r="F29" s="129">
        <v>53</v>
      </c>
      <c r="G29" s="129">
        <f>SUM(E29+F29)</f>
        <v>96</v>
      </c>
      <c r="H29" s="131">
        <f>(G29-D29)</f>
        <v>79</v>
      </c>
      <c r="I29" s="136">
        <v>20383</v>
      </c>
      <c r="K29" s="55">
        <f t="shared" si="0"/>
        <v>44.5</v>
      </c>
    </row>
    <row r="30" spans="1:11">
      <c r="A30" s="135" t="s">
        <v>184</v>
      </c>
      <c r="B30" s="128" t="s">
        <v>224</v>
      </c>
      <c r="C30" s="129">
        <v>12.5</v>
      </c>
      <c r="D30" s="130">
        <v>12</v>
      </c>
      <c r="E30" s="129">
        <v>44</v>
      </c>
      <c r="F30" s="129">
        <v>48</v>
      </c>
      <c r="G30" s="129">
        <f>SUM(E30+F30)</f>
        <v>92</v>
      </c>
      <c r="H30" s="131">
        <f>(G30-D30)</f>
        <v>80</v>
      </c>
      <c r="I30" s="136">
        <v>27613</v>
      </c>
      <c r="K30" s="55">
        <f t="shared" si="0"/>
        <v>42</v>
      </c>
    </row>
    <row r="31" spans="1:11">
      <c r="A31" s="135" t="s">
        <v>166</v>
      </c>
      <c r="B31" s="128" t="s">
        <v>226</v>
      </c>
      <c r="C31" s="129">
        <v>15.5</v>
      </c>
      <c r="D31" s="130">
        <v>16</v>
      </c>
      <c r="E31" s="129">
        <v>50</v>
      </c>
      <c r="F31" s="129">
        <v>47</v>
      </c>
      <c r="G31" s="129">
        <f>SUM(E31+F31)</f>
        <v>97</v>
      </c>
      <c r="H31" s="131">
        <f>(G31-D31)</f>
        <v>81</v>
      </c>
      <c r="I31" s="136">
        <v>21614</v>
      </c>
      <c r="K31" s="55">
        <f t="shared" si="0"/>
        <v>39</v>
      </c>
    </row>
    <row r="32" spans="1:11">
      <c r="A32" s="135" t="s">
        <v>161</v>
      </c>
      <c r="B32" s="128" t="s">
        <v>216</v>
      </c>
      <c r="C32" s="129">
        <v>16.5</v>
      </c>
      <c r="D32" s="130">
        <v>17</v>
      </c>
      <c r="E32" s="129">
        <v>44</v>
      </c>
      <c r="F32" s="129">
        <v>54</v>
      </c>
      <c r="G32" s="129">
        <f>SUM(E32+F32)</f>
        <v>98</v>
      </c>
      <c r="H32" s="131">
        <f>(G32-D32)</f>
        <v>81</v>
      </c>
      <c r="I32" s="136">
        <v>25648</v>
      </c>
      <c r="K32" s="55">
        <f t="shared" si="0"/>
        <v>45.5</v>
      </c>
    </row>
    <row r="33" spans="1:11">
      <c r="A33" s="135" t="s">
        <v>150</v>
      </c>
      <c r="B33" s="128" t="s">
        <v>224</v>
      </c>
      <c r="C33" s="129">
        <v>13.4</v>
      </c>
      <c r="D33" s="130">
        <v>13</v>
      </c>
      <c r="E33" s="129">
        <v>45</v>
      </c>
      <c r="F33" s="129">
        <v>50</v>
      </c>
      <c r="G33" s="129">
        <f>SUM(E33+F33)</f>
        <v>95</v>
      </c>
      <c r="H33" s="131">
        <f>(G33-D33)</f>
        <v>82</v>
      </c>
      <c r="I33" s="136">
        <v>25110</v>
      </c>
      <c r="K33" s="55">
        <f t="shared" si="0"/>
        <v>43.5</v>
      </c>
    </row>
    <row r="34" spans="1:11">
      <c r="A34" s="135" t="s">
        <v>159</v>
      </c>
      <c r="B34" s="128" t="s">
        <v>216</v>
      </c>
      <c r="C34" s="129">
        <v>12.7</v>
      </c>
      <c r="D34" s="130">
        <v>13</v>
      </c>
      <c r="E34" s="129">
        <v>42</v>
      </c>
      <c r="F34" s="129">
        <v>53</v>
      </c>
      <c r="G34" s="129">
        <f>SUM(E34+F34)</f>
        <v>95</v>
      </c>
      <c r="H34" s="131">
        <f>(G34-D34)</f>
        <v>82</v>
      </c>
      <c r="I34" s="136">
        <v>21939</v>
      </c>
      <c r="K34" s="55">
        <f t="shared" si="0"/>
        <v>46.5</v>
      </c>
    </row>
    <row r="35" spans="1:11">
      <c r="A35" s="135" t="s">
        <v>137</v>
      </c>
      <c r="B35" s="128" t="s">
        <v>27</v>
      </c>
      <c r="C35" s="129">
        <v>15.3</v>
      </c>
      <c r="D35" s="130">
        <v>15</v>
      </c>
      <c r="E35" s="129">
        <v>44</v>
      </c>
      <c r="F35" s="129">
        <v>53</v>
      </c>
      <c r="G35" s="129">
        <f>SUM(E35+F35)</f>
        <v>97</v>
      </c>
      <c r="H35" s="131">
        <f>(G35-D35)</f>
        <v>82</v>
      </c>
      <c r="I35" s="136">
        <v>28030</v>
      </c>
      <c r="K35" s="55">
        <f t="shared" si="0"/>
        <v>45.5</v>
      </c>
    </row>
    <row r="36" spans="1:11">
      <c r="A36" s="135" t="s">
        <v>228</v>
      </c>
      <c r="B36" s="128" t="s">
        <v>220</v>
      </c>
      <c r="C36" s="129">
        <v>15.8</v>
      </c>
      <c r="D36" s="130">
        <v>16</v>
      </c>
      <c r="E36" s="129">
        <v>45</v>
      </c>
      <c r="F36" s="129">
        <v>53</v>
      </c>
      <c r="G36" s="129">
        <f>SUM(E36+F36)</f>
        <v>98</v>
      </c>
      <c r="H36" s="131">
        <f>(G36-D36)</f>
        <v>82</v>
      </c>
      <c r="I36" s="136">
        <v>24112</v>
      </c>
      <c r="K36" s="55">
        <f t="shared" si="0"/>
        <v>45</v>
      </c>
    </row>
    <row r="37" spans="1:11">
      <c r="A37" s="135" t="s">
        <v>168</v>
      </c>
      <c r="B37" s="128" t="s">
        <v>221</v>
      </c>
      <c r="C37" s="129">
        <v>13.1</v>
      </c>
      <c r="D37" s="130">
        <v>13</v>
      </c>
      <c r="E37" s="129">
        <v>46</v>
      </c>
      <c r="F37" s="129">
        <v>50</v>
      </c>
      <c r="G37" s="129">
        <f>SUM(E37+F37)</f>
        <v>96</v>
      </c>
      <c r="H37" s="131">
        <f>(G37-D37)</f>
        <v>83</v>
      </c>
      <c r="I37" s="136">
        <v>33654</v>
      </c>
      <c r="K37" s="55">
        <f t="shared" si="0"/>
        <v>43.5</v>
      </c>
    </row>
    <row r="38" spans="1:11">
      <c r="A38" s="135" t="s">
        <v>227</v>
      </c>
      <c r="B38" s="128" t="s">
        <v>225</v>
      </c>
      <c r="C38" s="129">
        <v>14.7</v>
      </c>
      <c r="D38" s="130">
        <v>15</v>
      </c>
      <c r="E38" s="129">
        <v>47</v>
      </c>
      <c r="F38" s="129">
        <v>51</v>
      </c>
      <c r="G38" s="129">
        <f>SUM(E38+F38)</f>
        <v>98</v>
      </c>
      <c r="H38" s="131">
        <f>(G38-D38)</f>
        <v>83</v>
      </c>
      <c r="I38" s="136">
        <v>25023</v>
      </c>
      <c r="K38" s="55">
        <f t="shared" si="0"/>
        <v>43.5</v>
      </c>
    </row>
    <row r="39" spans="1:11">
      <c r="A39" s="135" t="s">
        <v>222</v>
      </c>
      <c r="B39" s="128" t="s">
        <v>223</v>
      </c>
      <c r="C39" s="129">
        <v>12.5</v>
      </c>
      <c r="D39" s="130">
        <v>12</v>
      </c>
      <c r="E39" s="129">
        <v>47</v>
      </c>
      <c r="F39" s="129">
        <v>49</v>
      </c>
      <c r="G39" s="129">
        <f>SUM(E39+F39)</f>
        <v>96</v>
      </c>
      <c r="H39" s="131">
        <f>(G39-D39)</f>
        <v>84</v>
      </c>
      <c r="I39" s="136">
        <v>26053</v>
      </c>
      <c r="J39" s="27"/>
      <c r="K39" s="55">
        <f t="shared" si="0"/>
        <v>43</v>
      </c>
    </row>
    <row r="40" spans="1:11">
      <c r="A40" s="135" t="s">
        <v>147</v>
      </c>
      <c r="B40" s="128" t="s">
        <v>215</v>
      </c>
      <c r="C40" s="129">
        <v>10.4</v>
      </c>
      <c r="D40" s="130">
        <v>10</v>
      </c>
      <c r="E40" s="129">
        <v>47</v>
      </c>
      <c r="F40" s="129">
        <v>48</v>
      </c>
      <c r="G40" s="129">
        <f>SUM(E40+F40)</f>
        <v>95</v>
      </c>
      <c r="H40" s="131">
        <f>(G40-D40)</f>
        <v>85</v>
      </c>
      <c r="I40" s="136">
        <v>24139</v>
      </c>
      <c r="K40" s="55">
        <f t="shared" si="0"/>
        <v>43</v>
      </c>
    </row>
    <row r="41" spans="1:11">
      <c r="A41" s="135" t="s">
        <v>119</v>
      </c>
      <c r="B41" s="128" t="s">
        <v>225</v>
      </c>
      <c r="C41" s="129">
        <v>16.399999999999999</v>
      </c>
      <c r="D41" s="130">
        <v>17</v>
      </c>
      <c r="E41" s="129">
        <v>55</v>
      </c>
      <c r="F41" s="129">
        <v>48</v>
      </c>
      <c r="G41" s="129">
        <f>SUM(E41+F41)</f>
        <v>103</v>
      </c>
      <c r="H41" s="131">
        <f>(G41-D41)</f>
        <v>86</v>
      </c>
      <c r="I41" s="136">
        <v>19717</v>
      </c>
      <c r="K41" s="55">
        <f t="shared" si="0"/>
        <v>39.5</v>
      </c>
    </row>
    <row r="42" spans="1:11">
      <c r="A42" s="135" t="s">
        <v>136</v>
      </c>
      <c r="B42" s="128" t="s">
        <v>27</v>
      </c>
      <c r="C42" s="129">
        <v>10.1</v>
      </c>
      <c r="D42" s="130">
        <v>10</v>
      </c>
      <c r="E42" s="129">
        <v>47</v>
      </c>
      <c r="F42" s="129">
        <v>50</v>
      </c>
      <c r="G42" s="129">
        <f>SUM(E42+F42)</f>
        <v>97</v>
      </c>
      <c r="H42" s="131">
        <f>(G42-D42)</f>
        <v>87</v>
      </c>
      <c r="I42" s="136">
        <v>26132</v>
      </c>
      <c r="K42" s="55">
        <f t="shared" si="0"/>
        <v>45</v>
      </c>
    </row>
    <row r="43" spans="1:11">
      <c r="A43" s="135" t="s">
        <v>158</v>
      </c>
      <c r="B43" s="128" t="s">
        <v>218</v>
      </c>
      <c r="C43" s="129">
        <v>11.1</v>
      </c>
      <c r="D43" s="130">
        <v>11</v>
      </c>
      <c r="E43" s="129">
        <v>48</v>
      </c>
      <c r="F43" s="129">
        <v>50</v>
      </c>
      <c r="G43" s="129">
        <f>SUM(E43+F43)</f>
        <v>98</v>
      </c>
      <c r="H43" s="131">
        <f>(G43-D43)</f>
        <v>87</v>
      </c>
      <c r="I43" s="136">
        <v>33831</v>
      </c>
      <c r="K43" s="55">
        <f t="shared" si="0"/>
        <v>44.5</v>
      </c>
    </row>
    <row r="44" spans="1:11">
      <c r="A44" s="135" t="s">
        <v>151</v>
      </c>
      <c r="B44" s="128" t="s">
        <v>216</v>
      </c>
      <c r="C44" s="129">
        <v>12.6</v>
      </c>
      <c r="D44" s="130">
        <v>12</v>
      </c>
      <c r="E44" s="129">
        <v>50</v>
      </c>
      <c r="F44" s="129">
        <v>50</v>
      </c>
      <c r="G44" s="129">
        <f>SUM(E44+F44)</f>
        <v>100</v>
      </c>
      <c r="H44" s="131">
        <f>(G44-D44)</f>
        <v>88</v>
      </c>
      <c r="I44" s="136">
        <v>21004</v>
      </c>
      <c r="K44" s="55">
        <f t="shared" si="0"/>
        <v>44</v>
      </c>
    </row>
    <row r="45" spans="1:11">
      <c r="A45" s="135" t="s">
        <v>208</v>
      </c>
      <c r="B45" s="128" t="s">
        <v>219</v>
      </c>
      <c r="C45" s="129">
        <v>14.5</v>
      </c>
      <c r="D45" s="130">
        <v>15</v>
      </c>
      <c r="E45" s="129">
        <v>47</v>
      </c>
      <c r="F45" s="129">
        <v>56</v>
      </c>
      <c r="G45" s="129">
        <f>SUM(E45+F45)</f>
        <v>103</v>
      </c>
      <c r="H45" s="131">
        <f>(G45-D45)</f>
        <v>88</v>
      </c>
      <c r="I45" s="136">
        <v>19330</v>
      </c>
      <c r="K45" s="55">
        <f t="shared" si="0"/>
        <v>48.5</v>
      </c>
    </row>
    <row r="46" spans="1:11">
      <c r="A46" s="135" t="s">
        <v>198</v>
      </c>
      <c r="B46" s="128" t="s">
        <v>217</v>
      </c>
      <c r="C46" s="129">
        <v>16.3</v>
      </c>
      <c r="D46" s="130">
        <v>16</v>
      </c>
      <c r="E46" s="129">
        <v>51</v>
      </c>
      <c r="F46" s="129">
        <v>55</v>
      </c>
      <c r="G46" s="129">
        <f>SUM(E46+F46)</f>
        <v>106</v>
      </c>
      <c r="H46" s="131">
        <f>(G46-D46)</f>
        <v>90</v>
      </c>
      <c r="I46" s="136">
        <v>17457</v>
      </c>
      <c r="K46" s="55">
        <f t="shared" si="0"/>
        <v>47</v>
      </c>
    </row>
    <row r="47" spans="1:11">
      <c r="A47" s="135" t="s">
        <v>175</v>
      </c>
      <c r="B47" s="128" t="s">
        <v>223</v>
      </c>
      <c r="C47" s="129">
        <v>16</v>
      </c>
      <c r="D47" s="130">
        <v>16</v>
      </c>
      <c r="E47" s="129">
        <v>51</v>
      </c>
      <c r="F47" s="129">
        <v>56</v>
      </c>
      <c r="G47" s="129">
        <f>SUM(E47+F47)</f>
        <v>107</v>
      </c>
      <c r="H47" s="131">
        <f>(G47-D47)</f>
        <v>91</v>
      </c>
      <c r="I47" s="136">
        <v>20406</v>
      </c>
      <c r="K47" s="55">
        <f t="shared" si="0"/>
        <v>48</v>
      </c>
    </row>
    <row r="48" spans="1:11">
      <c r="A48" s="135" t="s">
        <v>176</v>
      </c>
      <c r="B48" s="128" t="s">
        <v>223</v>
      </c>
      <c r="C48" s="129">
        <v>12.9</v>
      </c>
      <c r="D48" s="130">
        <v>13</v>
      </c>
      <c r="E48" s="129">
        <v>46</v>
      </c>
      <c r="F48" s="129">
        <v>58</v>
      </c>
      <c r="G48" s="129">
        <f>SUM(E48+F48)</f>
        <v>104</v>
      </c>
      <c r="H48" s="131">
        <f>(G48-D48)</f>
        <v>91</v>
      </c>
      <c r="I48" s="136">
        <v>23444</v>
      </c>
      <c r="K48" s="55">
        <f t="shared" si="0"/>
        <v>51.5</v>
      </c>
    </row>
    <row r="49" spans="1:11">
      <c r="A49" s="135" t="s">
        <v>139</v>
      </c>
      <c r="B49" s="128" t="s">
        <v>218</v>
      </c>
      <c r="C49" s="129">
        <v>13.5</v>
      </c>
      <c r="D49" s="130">
        <v>13</v>
      </c>
      <c r="E49" s="129">
        <v>50</v>
      </c>
      <c r="F49" s="129">
        <v>56</v>
      </c>
      <c r="G49" s="129">
        <f>SUM(E49+F49)</f>
        <v>106</v>
      </c>
      <c r="H49" s="131">
        <f>(G49-D49)</f>
        <v>93</v>
      </c>
      <c r="I49" s="136">
        <v>33865</v>
      </c>
      <c r="K49" s="55">
        <f t="shared" si="0"/>
        <v>49.5</v>
      </c>
    </row>
    <row r="50" spans="1:11" ht="19.5">
      <c r="A50" s="145" t="s">
        <v>207</v>
      </c>
      <c r="B50" s="128" t="s">
        <v>219</v>
      </c>
      <c r="C50" s="129">
        <v>13.2</v>
      </c>
      <c r="D50" s="132" t="s">
        <v>9</v>
      </c>
      <c r="E50" s="133" t="s">
        <v>9</v>
      </c>
      <c r="F50" s="133" t="s">
        <v>9</v>
      </c>
      <c r="G50" s="133" t="s">
        <v>9</v>
      </c>
      <c r="H50" s="134" t="s">
        <v>9</v>
      </c>
      <c r="I50" s="136">
        <v>28354</v>
      </c>
    </row>
    <row r="51" spans="1:11" ht="19.5">
      <c r="A51" s="145" t="s">
        <v>142</v>
      </c>
      <c r="B51" s="128" t="s">
        <v>220</v>
      </c>
      <c r="C51" s="129">
        <v>11.5</v>
      </c>
      <c r="D51" s="132" t="s">
        <v>9</v>
      </c>
      <c r="E51" s="133" t="s">
        <v>9</v>
      </c>
      <c r="F51" s="133" t="s">
        <v>9</v>
      </c>
      <c r="G51" s="133" t="s">
        <v>9</v>
      </c>
      <c r="H51" s="134" t="s">
        <v>9</v>
      </c>
      <c r="I51" s="136">
        <v>19404</v>
      </c>
    </row>
    <row r="52" spans="1:11" ht="19.5">
      <c r="A52" s="145" t="s">
        <v>214</v>
      </c>
      <c r="B52" s="128" t="s">
        <v>219</v>
      </c>
      <c r="C52" s="129">
        <v>11.4</v>
      </c>
      <c r="D52" s="132" t="s">
        <v>9</v>
      </c>
      <c r="E52" s="133" t="s">
        <v>9</v>
      </c>
      <c r="F52" s="133" t="s">
        <v>9</v>
      </c>
      <c r="G52" s="133" t="s">
        <v>9</v>
      </c>
      <c r="H52" s="134" t="s">
        <v>9</v>
      </c>
      <c r="I52" s="136">
        <v>30953</v>
      </c>
    </row>
    <row r="53" spans="1:11">
      <c r="A53" s="135" t="s">
        <v>167</v>
      </c>
      <c r="B53" s="128" t="s">
        <v>221</v>
      </c>
      <c r="C53" s="129">
        <v>12.1</v>
      </c>
      <c r="D53" s="130" t="s">
        <v>5</v>
      </c>
      <c r="E53" s="129" t="s">
        <v>232</v>
      </c>
      <c r="F53" s="129" t="s">
        <v>233</v>
      </c>
      <c r="G53" s="133" t="s">
        <v>9</v>
      </c>
      <c r="H53" s="134" t="s">
        <v>9</v>
      </c>
      <c r="I53" s="136">
        <v>25065</v>
      </c>
    </row>
    <row r="54" spans="1:11">
      <c r="A54" s="135" t="s">
        <v>211</v>
      </c>
      <c r="B54" s="128" t="s">
        <v>226</v>
      </c>
      <c r="C54" s="129">
        <v>14.1</v>
      </c>
      <c r="D54" s="130" t="s">
        <v>5</v>
      </c>
      <c r="E54" s="129" t="s">
        <v>232</v>
      </c>
      <c r="F54" s="129" t="s">
        <v>233</v>
      </c>
      <c r="G54" s="133" t="s">
        <v>9</v>
      </c>
      <c r="H54" s="134" t="s">
        <v>9</v>
      </c>
      <c r="I54" s="136">
        <v>31484</v>
      </c>
    </row>
    <row r="55" spans="1:11">
      <c r="A55" s="135" t="s">
        <v>199</v>
      </c>
      <c r="B55" s="128" t="s">
        <v>27</v>
      </c>
      <c r="C55" s="129">
        <v>15.7</v>
      </c>
      <c r="D55" s="130" t="s">
        <v>5</v>
      </c>
      <c r="E55" s="129" t="s">
        <v>232</v>
      </c>
      <c r="F55" s="129" t="s">
        <v>233</v>
      </c>
      <c r="G55" s="133" t="s">
        <v>9</v>
      </c>
      <c r="H55" s="134" t="s">
        <v>9</v>
      </c>
      <c r="I55" s="136">
        <v>21385</v>
      </c>
    </row>
    <row r="56" spans="1:11">
      <c r="A56" s="135" t="s">
        <v>187</v>
      </c>
      <c r="B56" s="128" t="s">
        <v>27</v>
      </c>
      <c r="C56" s="129">
        <v>16.899999999999999</v>
      </c>
      <c r="D56" s="130" t="s">
        <v>5</v>
      </c>
      <c r="E56" s="129" t="s">
        <v>232</v>
      </c>
      <c r="F56" s="129" t="s">
        <v>233</v>
      </c>
      <c r="G56" s="133" t="s">
        <v>9</v>
      </c>
      <c r="H56" s="134" t="s">
        <v>9</v>
      </c>
      <c r="I56" s="136">
        <v>22254</v>
      </c>
    </row>
    <row r="57" spans="1:11">
      <c r="A57" s="135" t="s">
        <v>177</v>
      </c>
      <c r="B57" s="128" t="s">
        <v>223</v>
      </c>
      <c r="C57" s="129">
        <v>16.899999999999999</v>
      </c>
      <c r="D57" s="130" t="s">
        <v>5</v>
      </c>
      <c r="E57" s="129" t="s">
        <v>232</v>
      </c>
      <c r="F57" s="129" t="s">
        <v>233</v>
      </c>
      <c r="G57" s="133" t="s">
        <v>9</v>
      </c>
      <c r="H57" s="134" t="s">
        <v>9</v>
      </c>
      <c r="I57" s="136">
        <v>25046</v>
      </c>
    </row>
    <row r="58" spans="1:11">
      <c r="A58" s="135" t="s">
        <v>169</v>
      </c>
      <c r="B58" s="128" t="s">
        <v>221</v>
      </c>
      <c r="C58" s="129">
        <v>15.8</v>
      </c>
      <c r="D58" s="130" t="s">
        <v>5</v>
      </c>
      <c r="E58" s="129" t="s">
        <v>232</v>
      </c>
      <c r="F58" s="129" t="s">
        <v>233</v>
      </c>
      <c r="G58" s="133" t="s">
        <v>9</v>
      </c>
      <c r="H58" s="134" t="s">
        <v>9</v>
      </c>
      <c r="I58" s="136">
        <v>23812</v>
      </c>
    </row>
    <row r="59" spans="1:11">
      <c r="A59" s="135" t="s">
        <v>160</v>
      </c>
      <c r="B59" s="128" t="s">
        <v>216</v>
      </c>
      <c r="C59" s="129">
        <v>13.7</v>
      </c>
      <c r="D59" s="130" t="s">
        <v>5</v>
      </c>
      <c r="E59" s="129" t="s">
        <v>232</v>
      </c>
      <c r="F59" s="129" t="s">
        <v>233</v>
      </c>
      <c r="G59" s="133" t="s">
        <v>9</v>
      </c>
      <c r="H59" s="134" t="s">
        <v>9</v>
      </c>
      <c r="I59" s="136">
        <v>20338</v>
      </c>
    </row>
    <row r="60" spans="1:11">
      <c r="A60" s="135" t="s">
        <v>135</v>
      </c>
      <c r="B60" s="128" t="s">
        <v>220</v>
      </c>
      <c r="C60" s="129">
        <v>15.8</v>
      </c>
      <c r="D60" s="130" t="s">
        <v>5</v>
      </c>
      <c r="E60" s="129" t="s">
        <v>232</v>
      </c>
      <c r="F60" s="129" t="s">
        <v>233</v>
      </c>
      <c r="G60" s="133" t="s">
        <v>9</v>
      </c>
      <c r="H60" s="134" t="s">
        <v>9</v>
      </c>
      <c r="I60" s="136">
        <v>26789</v>
      </c>
    </row>
    <row r="61" spans="1:11">
      <c r="A61" s="135" t="s">
        <v>213</v>
      </c>
      <c r="B61" s="128" t="s">
        <v>226</v>
      </c>
      <c r="C61" s="129">
        <v>16.7</v>
      </c>
      <c r="D61" s="130" t="s">
        <v>5</v>
      </c>
      <c r="E61" s="129" t="s">
        <v>232</v>
      </c>
      <c r="F61" s="129" t="s">
        <v>233</v>
      </c>
      <c r="G61" s="133" t="s">
        <v>9</v>
      </c>
      <c r="H61" s="134" t="s">
        <v>9</v>
      </c>
      <c r="I61" s="136">
        <v>27470</v>
      </c>
    </row>
    <row r="62" spans="1:11">
      <c r="A62" s="135" t="s">
        <v>156</v>
      </c>
      <c r="B62" s="128" t="s">
        <v>27</v>
      </c>
      <c r="C62" s="129">
        <v>12.2</v>
      </c>
      <c r="D62" s="130" t="s">
        <v>5</v>
      </c>
      <c r="E62" s="129" t="s">
        <v>232</v>
      </c>
      <c r="F62" s="129" t="s">
        <v>233</v>
      </c>
      <c r="G62" s="133" t="s">
        <v>9</v>
      </c>
      <c r="H62" s="134" t="s">
        <v>9</v>
      </c>
      <c r="I62" s="136">
        <v>34145</v>
      </c>
    </row>
    <row r="63" spans="1:11" ht="19.5" thickBot="1">
      <c r="A63" s="137" t="s">
        <v>157</v>
      </c>
      <c r="B63" s="138" t="s">
        <v>27</v>
      </c>
      <c r="C63" s="139">
        <v>15.1</v>
      </c>
      <c r="D63" s="140" t="s">
        <v>5</v>
      </c>
      <c r="E63" s="139" t="s">
        <v>232</v>
      </c>
      <c r="F63" s="139" t="s">
        <v>233</v>
      </c>
      <c r="G63" s="142" t="s">
        <v>9</v>
      </c>
      <c r="H63" s="143" t="s">
        <v>9</v>
      </c>
      <c r="I63" s="141">
        <v>32903</v>
      </c>
    </row>
  </sheetData>
  <sortState xmlns:xlrd2="http://schemas.microsoft.com/office/spreadsheetml/2017/richdata2" ref="A13:I63">
    <sortCondition ref="H13:H63"/>
    <sortCondition ref="F13:F63"/>
    <sortCondition ref="E13:E63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7" bestFit="1" customWidth="1"/>
    <col min="11" max="11" width="11.42578125" style="27"/>
    <col min="12" max="16384" width="11.42578125" style="1"/>
  </cols>
  <sheetData>
    <row r="1" spans="1:12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12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12">
      <c r="D3" s="1"/>
      <c r="E3" s="1"/>
      <c r="F3" s="1"/>
      <c r="G3" s="1"/>
      <c r="H3" s="1"/>
      <c r="I3" s="1"/>
    </row>
    <row r="4" spans="1:12" ht="25.5">
      <c r="A4" s="101" t="str">
        <f>'CAB Hasta 9,9'!A4:H4</f>
        <v>COSTA ESMERALDA</v>
      </c>
      <c r="B4" s="101"/>
      <c r="C4" s="101"/>
      <c r="D4" s="101"/>
      <c r="E4" s="101"/>
      <c r="F4" s="101"/>
      <c r="G4" s="101"/>
      <c r="H4" s="101"/>
      <c r="I4" s="1"/>
    </row>
    <row r="5" spans="1:12" ht="25.5">
      <c r="A5" s="101" t="str">
        <f>'CAB Hasta 9,9'!A5:H5</f>
        <v>GOLF &amp; LINKS</v>
      </c>
      <c r="B5" s="101"/>
      <c r="C5" s="101"/>
      <c r="D5" s="101"/>
      <c r="E5" s="101"/>
      <c r="F5" s="101"/>
      <c r="G5" s="101"/>
      <c r="H5" s="101"/>
      <c r="I5" s="1"/>
    </row>
    <row r="6" spans="1:12" ht="26.25">
      <c r="A6" s="106" t="str">
        <f>'CAB Hasta 9,9'!A6:H6</f>
        <v>5° FECHA DEL RANKING DE MAYORES</v>
      </c>
      <c r="B6" s="106"/>
      <c r="C6" s="106"/>
      <c r="D6" s="106"/>
      <c r="E6" s="106"/>
      <c r="F6" s="106"/>
      <c r="G6" s="106"/>
      <c r="H6" s="106"/>
      <c r="I6" s="1"/>
    </row>
    <row r="7" spans="1:12" ht="20.25">
      <c r="A7" s="6"/>
      <c r="B7" s="6"/>
      <c r="C7" s="6"/>
      <c r="D7" s="6"/>
      <c r="E7" s="6"/>
      <c r="F7" s="6"/>
      <c r="G7" s="6"/>
      <c r="H7" s="6"/>
      <c r="I7" s="1"/>
    </row>
    <row r="8" spans="1:12" ht="19.5">
      <c r="A8" s="103" t="str">
        <f>'CAB Hasta 9,9'!A8:H8</f>
        <v>DOS VUELTAS DE 9 HOYOS MEDAL PLAY</v>
      </c>
      <c r="B8" s="103"/>
      <c r="C8" s="103"/>
      <c r="D8" s="103"/>
      <c r="E8" s="103"/>
      <c r="F8" s="103"/>
      <c r="G8" s="103"/>
      <c r="H8" s="103"/>
      <c r="I8" s="1"/>
    </row>
    <row r="9" spans="1:12" ht="19.5">
      <c r="A9" s="104" t="str">
        <f>'CAB Hasta 9,9'!A9:H9</f>
        <v>SABADO 10 Y DOMINGO 11 DE JUNIO DE 2023</v>
      </c>
      <c r="B9" s="104"/>
      <c r="C9" s="104"/>
      <c r="D9" s="104"/>
      <c r="E9" s="104"/>
      <c r="F9" s="104"/>
      <c r="G9" s="104"/>
      <c r="H9" s="104"/>
      <c r="I9" s="1"/>
    </row>
    <row r="10" spans="1:12" ht="20.25" thickBot="1">
      <c r="A10" s="28"/>
      <c r="B10" s="28"/>
      <c r="C10" s="36"/>
      <c r="D10" s="28"/>
      <c r="E10" s="28"/>
      <c r="F10" s="28"/>
      <c r="G10" s="28"/>
      <c r="H10" s="28"/>
      <c r="I10" s="1"/>
    </row>
    <row r="11" spans="1:12" ht="20.25" thickBot="1">
      <c r="A11" s="97" t="s">
        <v>16</v>
      </c>
      <c r="B11" s="98"/>
      <c r="C11" s="98"/>
      <c r="D11" s="98"/>
      <c r="E11" s="98"/>
      <c r="F11" s="98"/>
      <c r="G11" s="98"/>
      <c r="H11" s="99"/>
      <c r="I11" s="1"/>
      <c r="K11" s="54" t="s">
        <v>23</v>
      </c>
    </row>
    <row r="12" spans="1:12" s="3" customFormat="1" ht="20.25" thickBot="1">
      <c r="A12" s="67" t="s">
        <v>0</v>
      </c>
      <c r="B12" s="68" t="s">
        <v>8</v>
      </c>
      <c r="C12" s="5" t="s">
        <v>13</v>
      </c>
      <c r="D12" s="69" t="s">
        <v>1</v>
      </c>
      <c r="E12" s="69" t="s">
        <v>2</v>
      </c>
      <c r="F12" s="69" t="s">
        <v>3</v>
      </c>
      <c r="G12" s="69" t="s">
        <v>4</v>
      </c>
      <c r="H12" s="69" t="s">
        <v>5</v>
      </c>
      <c r="I12" s="53" t="s">
        <v>22</v>
      </c>
      <c r="J12" s="52"/>
      <c r="K12" s="54" t="s">
        <v>26</v>
      </c>
    </row>
    <row r="13" spans="1:12" ht="19.5">
      <c r="A13" s="135" t="s">
        <v>193</v>
      </c>
      <c r="B13" s="128" t="s">
        <v>215</v>
      </c>
      <c r="C13" s="129">
        <v>19.3</v>
      </c>
      <c r="D13" s="130">
        <v>20</v>
      </c>
      <c r="E13" s="129">
        <v>46</v>
      </c>
      <c r="F13" s="129">
        <v>46</v>
      </c>
      <c r="G13" s="129">
        <f>SUM(E13+F13)</f>
        <v>92</v>
      </c>
      <c r="H13" s="144">
        <f>(G13-D13)</f>
        <v>72</v>
      </c>
      <c r="I13" s="136">
        <v>26075</v>
      </c>
      <c r="J13" s="66" t="s">
        <v>18</v>
      </c>
      <c r="K13" s="55">
        <f t="shared" ref="K13:K48" si="0">(F13-D13*0.5)</f>
        <v>36</v>
      </c>
      <c r="L13" s="59"/>
    </row>
    <row r="14" spans="1:12" ht="19.5">
      <c r="A14" s="135" t="s">
        <v>201</v>
      </c>
      <c r="B14" s="128" t="s">
        <v>215</v>
      </c>
      <c r="C14" s="129">
        <v>21</v>
      </c>
      <c r="D14" s="130">
        <v>21</v>
      </c>
      <c r="E14" s="129">
        <v>48</v>
      </c>
      <c r="F14" s="129">
        <v>49</v>
      </c>
      <c r="G14" s="129">
        <f>SUM(E14+F14)</f>
        <v>97</v>
      </c>
      <c r="H14" s="144">
        <f>(G14-D14)</f>
        <v>76</v>
      </c>
      <c r="I14" s="136">
        <v>23705</v>
      </c>
      <c r="J14" s="66" t="s">
        <v>19</v>
      </c>
      <c r="K14" s="55">
        <f t="shared" si="0"/>
        <v>38.5</v>
      </c>
      <c r="L14" s="59"/>
    </row>
    <row r="15" spans="1:12">
      <c r="A15" s="135" t="s">
        <v>209</v>
      </c>
      <c r="B15" s="128" t="s">
        <v>224</v>
      </c>
      <c r="C15" s="129">
        <v>19.2</v>
      </c>
      <c r="D15" s="130">
        <v>20</v>
      </c>
      <c r="E15" s="129">
        <v>48</v>
      </c>
      <c r="F15" s="129">
        <v>49</v>
      </c>
      <c r="G15" s="129">
        <f>SUM(E15+F15)</f>
        <v>97</v>
      </c>
      <c r="H15" s="131">
        <f>(G15-D15)</f>
        <v>77</v>
      </c>
      <c r="I15" s="136">
        <v>19578</v>
      </c>
      <c r="K15" s="55">
        <f t="shared" si="0"/>
        <v>39</v>
      </c>
    </row>
    <row r="16" spans="1:12">
      <c r="A16" s="135" t="s">
        <v>144</v>
      </c>
      <c r="B16" s="128" t="s">
        <v>215</v>
      </c>
      <c r="C16" s="129">
        <v>19.899999999999999</v>
      </c>
      <c r="D16" s="130">
        <v>20</v>
      </c>
      <c r="E16" s="129">
        <v>45</v>
      </c>
      <c r="F16" s="129">
        <v>52</v>
      </c>
      <c r="G16" s="129">
        <f>SUM(E16+F16)</f>
        <v>97</v>
      </c>
      <c r="H16" s="131">
        <f>(G16-D16)</f>
        <v>77</v>
      </c>
      <c r="I16" s="136">
        <v>18816</v>
      </c>
      <c r="K16" s="55">
        <f t="shared" si="0"/>
        <v>42</v>
      </c>
    </row>
    <row r="17" spans="1:11">
      <c r="A17" s="135" t="s">
        <v>154</v>
      </c>
      <c r="B17" s="128" t="s">
        <v>223</v>
      </c>
      <c r="C17" s="129">
        <v>17.399999999999999</v>
      </c>
      <c r="D17" s="130">
        <v>18</v>
      </c>
      <c r="E17" s="129">
        <v>48</v>
      </c>
      <c r="F17" s="129">
        <v>48</v>
      </c>
      <c r="G17" s="129">
        <f>SUM(E17+F17)</f>
        <v>96</v>
      </c>
      <c r="H17" s="131">
        <f>(G17-D17)</f>
        <v>78</v>
      </c>
      <c r="I17" s="136">
        <v>23880</v>
      </c>
      <c r="K17" s="55">
        <f t="shared" si="0"/>
        <v>39</v>
      </c>
    </row>
    <row r="18" spans="1:11">
      <c r="A18" s="135" t="s">
        <v>212</v>
      </c>
      <c r="B18" s="128" t="s">
        <v>226</v>
      </c>
      <c r="C18" s="129">
        <v>19.3</v>
      </c>
      <c r="D18" s="130">
        <v>20</v>
      </c>
      <c r="E18" s="129">
        <v>44</v>
      </c>
      <c r="F18" s="129">
        <v>54</v>
      </c>
      <c r="G18" s="129">
        <f>SUM(E18+F18)</f>
        <v>98</v>
      </c>
      <c r="H18" s="131">
        <f>(G18-D18)</f>
        <v>78</v>
      </c>
      <c r="I18" s="136">
        <v>31639</v>
      </c>
      <c r="K18" s="55">
        <f t="shared" si="0"/>
        <v>44</v>
      </c>
    </row>
    <row r="19" spans="1:11">
      <c r="A19" s="135" t="s">
        <v>165</v>
      </c>
      <c r="B19" s="128" t="s">
        <v>215</v>
      </c>
      <c r="C19" s="129">
        <v>20.7</v>
      </c>
      <c r="D19" s="130">
        <v>21</v>
      </c>
      <c r="E19" s="129">
        <v>53</v>
      </c>
      <c r="F19" s="129">
        <v>47</v>
      </c>
      <c r="G19" s="129">
        <f>SUM(E19+F19)</f>
        <v>100</v>
      </c>
      <c r="H19" s="131">
        <f>(G19-D19)</f>
        <v>79</v>
      </c>
      <c r="I19" s="136">
        <v>24030</v>
      </c>
      <c r="K19" s="55">
        <f t="shared" si="0"/>
        <v>36.5</v>
      </c>
    </row>
    <row r="20" spans="1:11">
      <c r="A20" s="135" t="s">
        <v>155</v>
      </c>
      <c r="B20" s="128" t="s">
        <v>27</v>
      </c>
      <c r="C20" s="129">
        <v>17</v>
      </c>
      <c r="D20" s="130">
        <v>17</v>
      </c>
      <c r="E20" s="129">
        <v>47</v>
      </c>
      <c r="F20" s="129">
        <v>49</v>
      </c>
      <c r="G20" s="129">
        <f>SUM(E20+F20)</f>
        <v>96</v>
      </c>
      <c r="H20" s="131">
        <f>(G20-D20)</f>
        <v>79</v>
      </c>
      <c r="I20" s="136">
        <v>33298</v>
      </c>
      <c r="K20" s="55">
        <f t="shared" si="0"/>
        <v>40.5</v>
      </c>
    </row>
    <row r="21" spans="1:11">
      <c r="A21" s="135" t="s">
        <v>203</v>
      </c>
      <c r="B21" s="128" t="s">
        <v>215</v>
      </c>
      <c r="C21" s="129">
        <v>19.399999999999999</v>
      </c>
      <c r="D21" s="130">
        <v>20</v>
      </c>
      <c r="E21" s="129">
        <v>45</v>
      </c>
      <c r="F21" s="129">
        <v>54</v>
      </c>
      <c r="G21" s="129">
        <f>SUM(E21+F21)</f>
        <v>99</v>
      </c>
      <c r="H21" s="131">
        <f>(G21-D21)</f>
        <v>79</v>
      </c>
      <c r="I21" s="136">
        <v>29231</v>
      </c>
      <c r="K21" s="55">
        <f t="shared" si="0"/>
        <v>44</v>
      </c>
    </row>
    <row r="22" spans="1:11">
      <c r="A22" s="135" t="s">
        <v>206</v>
      </c>
      <c r="B22" s="128" t="s">
        <v>229</v>
      </c>
      <c r="C22" s="129">
        <v>22.9</v>
      </c>
      <c r="D22" s="130">
        <v>24</v>
      </c>
      <c r="E22" s="129">
        <v>49</v>
      </c>
      <c r="F22" s="129">
        <v>54</v>
      </c>
      <c r="G22" s="129">
        <f>SUM(E22+F22)</f>
        <v>103</v>
      </c>
      <c r="H22" s="131">
        <f>(G22-D22)</f>
        <v>79</v>
      </c>
      <c r="I22" s="136">
        <v>28143</v>
      </c>
      <c r="K22" s="55">
        <f t="shared" si="0"/>
        <v>42</v>
      </c>
    </row>
    <row r="23" spans="1:11">
      <c r="A23" s="135" t="s">
        <v>174</v>
      </c>
      <c r="B23" s="128" t="s">
        <v>229</v>
      </c>
      <c r="C23" s="129">
        <v>20.3</v>
      </c>
      <c r="D23" s="130">
        <v>21</v>
      </c>
      <c r="E23" s="129">
        <v>52</v>
      </c>
      <c r="F23" s="129">
        <v>49</v>
      </c>
      <c r="G23" s="129">
        <f>SUM(E23+F23)</f>
        <v>101</v>
      </c>
      <c r="H23" s="131">
        <f>(G23-D23)</f>
        <v>80</v>
      </c>
      <c r="I23" s="136">
        <v>27134</v>
      </c>
      <c r="K23" s="55">
        <f t="shared" si="0"/>
        <v>38.5</v>
      </c>
    </row>
    <row r="24" spans="1:11">
      <c r="A24" s="135" t="s">
        <v>118</v>
      </c>
      <c r="B24" s="128" t="s">
        <v>225</v>
      </c>
      <c r="C24" s="129">
        <v>22.2</v>
      </c>
      <c r="D24" s="130">
        <v>23</v>
      </c>
      <c r="E24" s="129">
        <v>54</v>
      </c>
      <c r="F24" s="129">
        <v>49</v>
      </c>
      <c r="G24" s="129">
        <f>SUM(E24+F24)</f>
        <v>103</v>
      </c>
      <c r="H24" s="131">
        <f>(G24-D24)</f>
        <v>80</v>
      </c>
      <c r="I24" s="136">
        <v>24566</v>
      </c>
      <c r="K24" s="55">
        <f t="shared" si="0"/>
        <v>37.5</v>
      </c>
    </row>
    <row r="25" spans="1:11">
      <c r="A25" s="135" t="s">
        <v>123</v>
      </c>
      <c r="B25" s="128" t="s">
        <v>225</v>
      </c>
      <c r="C25" s="129">
        <v>17.3</v>
      </c>
      <c r="D25" s="130">
        <v>18</v>
      </c>
      <c r="E25" s="129">
        <v>53</v>
      </c>
      <c r="F25" s="129">
        <v>46</v>
      </c>
      <c r="G25" s="129">
        <f>SUM(E25+F25)</f>
        <v>99</v>
      </c>
      <c r="H25" s="131">
        <f>(G25-D25)</f>
        <v>81</v>
      </c>
      <c r="I25" s="136">
        <v>20178</v>
      </c>
      <c r="K25" s="55">
        <f t="shared" si="0"/>
        <v>37</v>
      </c>
    </row>
    <row r="26" spans="1:11">
      <c r="A26" s="135" t="s">
        <v>197</v>
      </c>
      <c r="B26" s="128" t="s">
        <v>217</v>
      </c>
      <c r="C26" s="129">
        <v>24.6</v>
      </c>
      <c r="D26" s="130">
        <v>25</v>
      </c>
      <c r="E26" s="129">
        <v>52</v>
      </c>
      <c r="F26" s="129">
        <v>54</v>
      </c>
      <c r="G26" s="129">
        <f>SUM(E26+F26)</f>
        <v>106</v>
      </c>
      <c r="H26" s="131">
        <f>(G26-D26)</f>
        <v>81</v>
      </c>
      <c r="I26" s="136">
        <v>19809</v>
      </c>
      <c r="K26" s="55">
        <f t="shared" si="0"/>
        <v>41.5</v>
      </c>
    </row>
    <row r="27" spans="1:11">
      <c r="A27" s="135" t="s">
        <v>124</v>
      </c>
      <c r="B27" s="128" t="s">
        <v>225</v>
      </c>
      <c r="C27" s="129">
        <v>22.3</v>
      </c>
      <c r="D27" s="130">
        <v>23</v>
      </c>
      <c r="E27" s="129">
        <v>48</v>
      </c>
      <c r="F27" s="129">
        <v>56</v>
      </c>
      <c r="G27" s="129">
        <f>SUM(E27+F27)</f>
        <v>104</v>
      </c>
      <c r="H27" s="131">
        <f>(G27-D27)</f>
        <v>81</v>
      </c>
      <c r="I27" s="136">
        <v>21213</v>
      </c>
      <c r="K27" s="55">
        <f t="shared" si="0"/>
        <v>44.5</v>
      </c>
    </row>
    <row r="28" spans="1:11">
      <c r="A28" s="135" t="s">
        <v>133</v>
      </c>
      <c r="B28" s="128" t="s">
        <v>226</v>
      </c>
      <c r="C28" s="129">
        <v>22.3</v>
      </c>
      <c r="D28" s="130">
        <v>23</v>
      </c>
      <c r="E28" s="129">
        <v>44</v>
      </c>
      <c r="F28" s="129">
        <v>60</v>
      </c>
      <c r="G28" s="129">
        <f>SUM(E28+F28)</f>
        <v>104</v>
      </c>
      <c r="H28" s="131">
        <f>(G28-D28)</f>
        <v>81</v>
      </c>
      <c r="I28" s="136">
        <v>23376</v>
      </c>
      <c r="K28" s="55">
        <f t="shared" si="0"/>
        <v>48.5</v>
      </c>
    </row>
    <row r="29" spans="1:11">
      <c r="A29" s="135" t="s">
        <v>141</v>
      </c>
      <c r="B29" s="128" t="s">
        <v>226</v>
      </c>
      <c r="C29" s="129">
        <v>23.3</v>
      </c>
      <c r="D29" s="130">
        <v>24</v>
      </c>
      <c r="E29" s="129">
        <v>49</v>
      </c>
      <c r="F29" s="129">
        <v>57</v>
      </c>
      <c r="G29" s="129">
        <f>SUM(E29+F29)</f>
        <v>106</v>
      </c>
      <c r="H29" s="131">
        <f>(G29-D29)</f>
        <v>82</v>
      </c>
      <c r="I29" s="136">
        <v>19579</v>
      </c>
      <c r="K29" s="55">
        <f t="shared" si="0"/>
        <v>45</v>
      </c>
    </row>
    <row r="30" spans="1:11">
      <c r="A30" s="135" t="s">
        <v>195</v>
      </c>
      <c r="B30" s="128" t="s">
        <v>217</v>
      </c>
      <c r="C30" s="129">
        <v>21.4</v>
      </c>
      <c r="D30" s="130">
        <v>22</v>
      </c>
      <c r="E30" s="129">
        <v>48</v>
      </c>
      <c r="F30" s="129">
        <v>57</v>
      </c>
      <c r="G30" s="129">
        <f>SUM(E30+F30)</f>
        <v>105</v>
      </c>
      <c r="H30" s="131">
        <f>(G30-D30)</f>
        <v>83</v>
      </c>
      <c r="I30" s="136">
        <v>26177</v>
      </c>
      <c r="K30" s="55">
        <f t="shared" si="0"/>
        <v>46</v>
      </c>
    </row>
    <row r="31" spans="1:11">
      <c r="A31" s="135" t="s">
        <v>202</v>
      </c>
      <c r="B31" s="128" t="s">
        <v>216</v>
      </c>
      <c r="C31" s="129">
        <v>19.8</v>
      </c>
      <c r="D31" s="130">
        <v>20</v>
      </c>
      <c r="E31" s="129">
        <v>47</v>
      </c>
      <c r="F31" s="129">
        <v>59</v>
      </c>
      <c r="G31" s="129">
        <f>SUM(E31+F31)</f>
        <v>106</v>
      </c>
      <c r="H31" s="131">
        <f>(G31-D31)</f>
        <v>86</v>
      </c>
      <c r="I31" s="136">
        <v>31476</v>
      </c>
      <c r="K31" s="55">
        <f t="shared" si="0"/>
        <v>49</v>
      </c>
    </row>
    <row r="32" spans="1:11">
      <c r="A32" s="135" t="s">
        <v>186</v>
      </c>
      <c r="B32" s="128" t="s">
        <v>215</v>
      </c>
      <c r="C32" s="129">
        <v>22</v>
      </c>
      <c r="D32" s="130">
        <v>23</v>
      </c>
      <c r="E32" s="129">
        <v>56</v>
      </c>
      <c r="F32" s="129">
        <v>54</v>
      </c>
      <c r="G32" s="129">
        <f>SUM(E32+F32)</f>
        <v>110</v>
      </c>
      <c r="H32" s="131">
        <f>(G32-D32)</f>
        <v>87</v>
      </c>
      <c r="I32" s="136">
        <v>25427</v>
      </c>
      <c r="K32" s="55">
        <f t="shared" si="0"/>
        <v>42.5</v>
      </c>
    </row>
    <row r="33" spans="1:11">
      <c r="A33" s="135" t="s">
        <v>173</v>
      </c>
      <c r="B33" s="128" t="s">
        <v>215</v>
      </c>
      <c r="C33" s="129">
        <v>17.100000000000001</v>
      </c>
      <c r="D33" s="130">
        <v>17</v>
      </c>
      <c r="E33" s="129">
        <v>49</v>
      </c>
      <c r="F33" s="129">
        <v>59</v>
      </c>
      <c r="G33" s="129">
        <f>SUM(E33+F33)</f>
        <v>108</v>
      </c>
      <c r="H33" s="131">
        <f>(G33-D33)</f>
        <v>91</v>
      </c>
      <c r="I33" s="136">
        <v>31971</v>
      </c>
      <c r="K33" s="55">
        <f t="shared" si="0"/>
        <v>50.5</v>
      </c>
    </row>
    <row r="34" spans="1:11">
      <c r="A34" s="135" t="s">
        <v>129</v>
      </c>
      <c r="B34" s="128" t="s">
        <v>226</v>
      </c>
      <c r="C34" s="129">
        <v>24.6</v>
      </c>
      <c r="D34" s="130">
        <v>25</v>
      </c>
      <c r="E34" s="129">
        <v>56</v>
      </c>
      <c r="F34" s="129">
        <v>60</v>
      </c>
      <c r="G34" s="129">
        <f>SUM(E34+F34)</f>
        <v>116</v>
      </c>
      <c r="H34" s="131">
        <f>(G34-D34)</f>
        <v>91</v>
      </c>
      <c r="I34" s="136">
        <v>19718</v>
      </c>
      <c r="K34" s="55">
        <f t="shared" si="0"/>
        <v>47.5</v>
      </c>
    </row>
    <row r="35" spans="1:11">
      <c r="A35" s="135" t="s">
        <v>205</v>
      </c>
      <c r="B35" s="128" t="s">
        <v>229</v>
      </c>
      <c r="C35" s="129">
        <v>20.8</v>
      </c>
      <c r="D35" s="130">
        <v>21</v>
      </c>
      <c r="E35" s="129">
        <v>58</v>
      </c>
      <c r="F35" s="129">
        <v>58</v>
      </c>
      <c r="G35" s="129">
        <f>SUM(E35+F35)</f>
        <v>116</v>
      </c>
      <c r="H35" s="131">
        <f>(G35-D35)</f>
        <v>95</v>
      </c>
      <c r="I35" s="136">
        <v>20130</v>
      </c>
      <c r="K35" s="55">
        <f t="shared" si="0"/>
        <v>47.5</v>
      </c>
    </row>
    <row r="36" spans="1:11">
      <c r="A36" s="135" t="s">
        <v>152</v>
      </c>
      <c r="B36" s="128" t="s">
        <v>216</v>
      </c>
      <c r="C36" s="129">
        <v>18.5</v>
      </c>
      <c r="D36" s="130">
        <v>19</v>
      </c>
      <c r="E36" s="129">
        <v>55</v>
      </c>
      <c r="F36" s="129">
        <v>59</v>
      </c>
      <c r="G36" s="129">
        <f>SUM(E36+F36)</f>
        <v>114</v>
      </c>
      <c r="H36" s="131">
        <f>(G36-D36)</f>
        <v>95</v>
      </c>
      <c r="I36" s="136">
        <v>23400</v>
      </c>
      <c r="K36" s="55">
        <f t="shared" si="0"/>
        <v>49.5</v>
      </c>
    </row>
    <row r="37" spans="1:11">
      <c r="A37" s="135" t="s">
        <v>210</v>
      </c>
      <c r="B37" s="128" t="s">
        <v>224</v>
      </c>
      <c r="C37" s="129">
        <v>17.2</v>
      </c>
      <c r="D37" s="130">
        <v>17</v>
      </c>
      <c r="E37" s="129">
        <v>53</v>
      </c>
      <c r="F37" s="129">
        <v>61</v>
      </c>
      <c r="G37" s="129">
        <f>SUM(E37+F37)</f>
        <v>114</v>
      </c>
      <c r="H37" s="131">
        <f>(G37-D37)</f>
        <v>97</v>
      </c>
      <c r="I37" s="136">
        <v>23449</v>
      </c>
      <c r="K37" s="55">
        <f t="shared" si="0"/>
        <v>52.5</v>
      </c>
    </row>
    <row r="38" spans="1:11" ht="19.5">
      <c r="A38" s="145" t="s">
        <v>130</v>
      </c>
      <c r="B38" s="128" t="s">
        <v>219</v>
      </c>
      <c r="C38" s="129">
        <v>21.1</v>
      </c>
      <c r="D38" s="132" t="s">
        <v>9</v>
      </c>
      <c r="E38" s="133" t="s">
        <v>9</v>
      </c>
      <c r="F38" s="133" t="s">
        <v>9</v>
      </c>
      <c r="G38" s="133" t="s">
        <v>9</v>
      </c>
      <c r="H38" s="134" t="s">
        <v>9</v>
      </c>
      <c r="I38" s="136">
        <v>19864</v>
      </c>
      <c r="K38" s="1"/>
    </row>
    <row r="39" spans="1:11" ht="19.5">
      <c r="A39" s="145" t="s">
        <v>127</v>
      </c>
      <c r="B39" s="128" t="s">
        <v>225</v>
      </c>
      <c r="C39" s="129">
        <v>18.7</v>
      </c>
      <c r="D39" s="132" t="s">
        <v>9</v>
      </c>
      <c r="E39" s="133" t="s">
        <v>9</v>
      </c>
      <c r="F39" s="133" t="s">
        <v>9</v>
      </c>
      <c r="G39" s="133" t="s">
        <v>9</v>
      </c>
      <c r="H39" s="134" t="s">
        <v>9</v>
      </c>
      <c r="I39" s="136">
        <v>28750</v>
      </c>
      <c r="K39" s="1"/>
    </row>
    <row r="40" spans="1:11" ht="19.5">
      <c r="A40" s="145" t="s">
        <v>117</v>
      </c>
      <c r="B40" s="128" t="s">
        <v>225</v>
      </c>
      <c r="C40" s="129">
        <v>18</v>
      </c>
      <c r="D40" s="132" t="s">
        <v>9</v>
      </c>
      <c r="E40" s="133" t="s">
        <v>9</v>
      </c>
      <c r="F40" s="133" t="s">
        <v>9</v>
      </c>
      <c r="G40" s="133" t="s">
        <v>9</v>
      </c>
      <c r="H40" s="134" t="s">
        <v>9</v>
      </c>
      <c r="I40" s="136">
        <v>28956</v>
      </c>
      <c r="K40" s="1"/>
    </row>
    <row r="41" spans="1:11" ht="19.5">
      <c r="A41" s="145" t="s">
        <v>134</v>
      </c>
      <c r="B41" s="128" t="s">
        <v>230</v>
      </c>
      <c r="C41" s="129">
        <v>20.8</v>
      </c>
      <c r="D41" s="132" t="s">
        <v>9</v>
      </c>
      <c r="E41" s="133" t="s">
        <v>9</v>
      </c>
      <c r="F41" s="133" t="s">
        <v>9</v>
      </c>
      <c r="G41" s="133" t="s">
        <v>9</v>
      </c>
      <c r="H41" s="134" t="s">
        <v>9</v>
      </c>
      <c r="I41" s="136">
        <v>18114</v>
      </c>
      <c r="K41" s="1"/>
    </row>
    <row r="42" spans="1:11">
      <c r="A42" s="135" t="s">
        <v>200</v>
      </c>
      <c r="B42" s="128" t="s">
        <v>215</v>
      </c>
      <c r="C42" s="129">
        <v>22.9</v>
      </c>
      <c r="D42" s="130" t="s">
        <v>5</v>
      </c>
      <c r="E42" s="129" t="s">
        <v>232</v>
      </c>
      <c r="F42" s="129" t="s">
        <v>233</v>
      </c>
      <c r="G42" s="133" t="s">
        <v>9</v>
      </c>
      <c r="H42" s="134" t="s">
        <v>9</v>
      </c>
      <c r="I42" s="136">
        <v>21457</v>
      </c>
      <c r="K42" s="1"/>
    </row>
    <row r="43" spans="1:11">
      <c r="A43" s="135" t="s">
        <v>125</v>
      </c>
      <c r="B43" s="128" t="s">
        <v>225</v>
      </c>
      <c r="C43" s="129">
        <v>20.100000000000001</v>
      </c>
      <c r="D43" s="130" t="s">
        <v>5</v>
      </c>
      <c r="E43" s="129" t="s">
        <v>232</v>
      </c>
      <c r="F43" s="129" t="s">
        <v>233</v>
      </c>
      <c r="G43" s="133" t="s">
        <v>9</v>
      </c>
      <c r="H43" s="134" t="s">
        <v>9</v>
      </c>
      <c r="I43" s="136">
        <v>24585</v>
      </c>
      <c r="K43" s="1"/>
    </row>
    <row r="44" spans="1:11">
      <c r="A44" s="135" t="s">
        <v>149</v>
      </c>
      <c r="B44" s="128" t="s">
        <v>224</v>
      </c>
      <c r="C44" s="129">
        <v>19.5</v>
      </c>
      <c r="D44" s="130" t="s">
        <v>5</v>
      </c>
      <c r="E44" s="129" t="s">
        <v>232</v>
      </c>
      <c r="F44" s="129" t="s">
        <v>233</v>
      </c>
      <c r="G44" s="133" t="s">
        <v>9</v>
      </c>
      <c r="H44" s="134" t="s">
        <v>9</v>
      </c>
      <c r="I44" s="136">
        <v>28799</v>
      </c>
      <c r="K44" s="1"/>
    </row>
    <row r="45" spans="1:11">
      <c r="A45" s="135" t="s">
        <v>191</v>
      </c>
      <c r="B45" s="128" t="s">
        <v>215</v>
      </c>
      <c r="C45" s="129">
        <v>24.8</v>
      </c>
      <c r="D45" s="130" t="s">
        <v>5</v>
      </c>
      <c r="E45" s="129" t="s">
        <v>232</v>
      </c>
      <c r="F45" s="129" t="s">
        <v>233</v>
      </c>
      <c r="G45" s="133" t="s">
        <v>9</v>
      </c>
      <c r="H45" s="134" t="s">
        <v>9</v>
      </c>
      <c r="I45" s="136">
        <v>18203</v>
      </c>
      <c r="K45" s="1"/>
    </row>
    <row r="46" spans="1:11">
      <c r="A46" s="135" t="s">
        <v>148</v>
      </c>
      <c r="B46" s="128" t="s">
        <v>224</v>
      </c>
      <c r="C46" s="129">
        <v>18.3</v>
      </c>
      <c r="D46" s="130" t="s">
        <v>5</v>
      </c>
      <c r="E46" s="129" t="s">
        <v>232</v>
      </c>
      <c r="F46" s="129" t="s">
        <v>233</v>
      </c>
      <c r="G46" s="133" t="s">
        <v>9</v>
      </c>
      <c r="H46" s="134" t="s">
        <v>9</v>
      </c>
      <c r="I46" s="136">
        <v>28319</v>
      </c>
      <c r="K46" s="1"/>
    </row>
    <row r="47" spans="1:11">
      <c r="A47" s="135" t="s">
        <v>122</v>
      </c>
      <c r="B47" s="128" t="s">
        <v>225</v>
      </c>
      <c r="C47" s="129">
        <v>17.100000000000001</v>
      </c>
      <c r="D47" s="130" t="s">
        <v>5</v>
      </c>
      <c r="E47" s="129" t="s">
        <v>232</v>
      </c>
      <c r="F47" s="129" t="s">
        <v>233</v>
      </c>
      <c r="G47" s="133" t="s">
        <v>9</v>
      </c>
      <c r="H47" s="134" t="s">
        <v>9</v>
      </c>
      <c r="I47" s="136">
        <v>25718</v>
      </c>
      <c r="K47" s="1"/>
    </row>
    <row r="48" spans="1:11" ht="19.5" thickBot="1">
      <c r="A48" s="137" t="s">
        <v>196</v>
      </c>
      <c r="B48" s="138" t="s">
        <v>217</v>
      </c>
      <c r="C48" s="139">
        <v>20</v>
      </c>
      <c r="D48" s="140" t="s">
        <v>5</v>
      </c>
      <c r="E48" s="139" t="s">
        <v>232</v>
      </c>
      <c r="F48" s="139" t="s">
        <v>233</v>
      </c>
      <c r="G48" s="142" t="s">
        <v>9</v>
      </c>
      <c r="H48" s="143" t="s">
        <v>9</v>
      </c>
      <c r="I48" s="141">
        <v>28760</v>
      </c>
      <c r="K48" s="1"/>
    </row>
    <row r="49" spans="11:11">
      <c r="K49" s="1"/>
    </row>
    <row r="50" spans="11:11">
      <c r="K50" s="1"/>
    </row>
    <row r="51" spans="11:11">
      <c r="K51" s="1"/>
    </row>
    <row r="52" spans="11:11">
      <c r="K52" s="1"/>
    </row>
    <row r="53" spans="11:11">
      <c r="K53" s="1"/>
    </row>
    <row r="54" spans="11:11">
      <c r="K54" s="1"/>
    </row>
    <row r="55" spans="11:11">
      <c r="K55" s="1"/>
    </row>
    <row r="56" spans="11:11">
      <c r="K56" s="1"/>
    </row>
    <row r="57" spans="11:11">
      <c r="K57" s="1"/>
    </row>
  </sheetData>
  <sortState xmlns:xlrd2="http://schemas.microsoft.com/office/spreadsheetml/2017/richdata2" ref="A13:I48">
    <sortCondition ref="H13:H48"/>
    <sortCondition ref="F13:F48"/>
    <sortCondition ref="E13:E48"/>
  </sortState>
  <mergeCells count="8"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7" bestFit="1" customWidth="1"/>
    <col min="11" max="16384" width="11.42578125" style="1"/>
  </cols>
  <sheetData>
    <row r="1" spans="1:11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11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01" t="str">
        <f>'CAB Hasta 9,9'!A4:H4</f>
        <v>COSTA ESMERALDA</v>
      </c>
      <c r="B4" s="101"/>
      <c r="C4" s="101"/>
      <c r="D4" s="101"/>
      <c r="E4" s="101"/>
      <c r="F4" s="101"/>
      <c r="G4" s="101"/>
      <c r="H4" s="101"/>
      <c r="I4" s="1"/>
    </row>
    <row r="5" spans="1:11" ht="25.5">
      <c r="A5" s="101" t="str">
        <f>'CAB Hasta 9,9'!A5:H5</f>
        <v>GOLF &amp; LINKS</v>
      </c>
      <c r="B5" s="101"/>
      <c r="C5" s="101"/>
      <c r="D5" s="101"/>
      <c r="E5" s="101"/>
      <c r="F5" s="101"/>
      <c r="G5" s="101"/>
      <c r="H5" s="101"/>
      <c r="I5" s="1"/>
    </row>
    <row r="6" spans="1:11" ht="26.25">
      <c r="A6" s="106" t="str">
        <f>'CAB Hasta 9,9'!A6:H6</f>
        <v>5° FECHA DEL RANKING DE MAYORES</v>
      </c>
      <c r="B6" s="106"/>
      <c r="C6" s="106"/>
      <c r="D6" s="106"/>
      <c r="E6" s="106"/>
      <c r="F6" s="106"/>
      <c r="G6" s="106"/>
      <c r="H6" s="106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03" t="str">
        <f>'CAB Hasta 9,9'!A8:H8</f>
        <v>DOS VUELTAS DE 9 HOYOS MEDAL PLAY</v>
      </c>
      <c r="B8" s="103"/>
      <c r="C8" s="103"/>
      <c r="D8" s="103"/>
      <c r="E8" s="103"/>
      <c r="F8" s="103"/>
      <c r="G8" s="103"/>
      <c r="H8" s="103"/>
      <c r="I8" s="1"/>
    </row>
    <row r="9" spans="1:11" ht="19.5">
      <c r="A9" s="104" t="str">
        <f>'CAB Hasta 9,9'!A9:H9</f>
        <v>SABADO 10 Y DOMINGO 11 DE JUNIO DE 2023</v>
      </c>
      <c r="B9" s="104"/>
      <c r="C9" s="104"/>
      <c r="D9" s="104"/>
      <c r="E9" s="104"/>
      <c r="F9" s="104"/>
      <c r="G9" s="104"/>
      <c r="H9" s="104"/>
      <c r="I9" s="1"/>
    </row>
    <row r="10" spans="1:11" ht="20.25" thickBot="1">
      <c r="A10" s="45"/>
      <c r="B10" s="45"/>
      <c r="C10" s="45"/>
      <c r="D10" s="45"/>
      <c r="E10" s="45"/>
      <c r="F10" s="45"/>
      <c r="G10" s="45"/>
      <c r="H10" s="45"/>
      <c r="I10" s="1"/>
    </row>
    <row r="11" spans="1:11" ht="20.25" thickBot="1">
      <c r="A11" s="97" t="s">
        <v>17</v>
      </c>
      <c r="B11" s="98"/>
      <c r="C11" s="98"/>
      <c r="D11" s="98"/>
      <c r="E11" s="98"/>
      <c r="F11" s="98"/>
      <c r="G11" s="98"/>
      <c r="H11" s="99"/>
      <c r="I11" s="1"/>
    </row>
    <row r="12" spans="1:11" s="44" customFormat="1" ht="20.25" thickBot="1">
      <c r="A12" s="67" t="s">
        <v>0</v>
      </c>
      <c r="B12" s="68" t="s">
        <v>8</v>
      </c>
      <c r="C12" s="5" t="s">
        <v>13</v>
      </c>
      <c r="D12" s="69" t="s">
        <v>1</v>
      </c>
      <c r="E12" s="69" t="s">
        <v>2</v>
      </c>
      <c r="F12" s="69" t="s">
        <v>3</v>
      </c>
      <c r="G12" s="69" t="s">
        <v>4</v>
      </c>
      <c r="H12" s="69" t="s">
        <v>5</v>
      </c>
      <c r="I12" s="53" t="s">
        <v>22</v>
      </c>
      <c r="J12" s="52"/>
      <c r="K12" s="54" t="s">
        <v>23</v>
      </c>
    </row>
    <row r="13" spans="1:11" ht="19.5">
      <c r="A13" s="135" t="s">
        <v>188</v>
      </c>
      <c r="B13" s="128" t="s">
        <v>27</v>
      </c>
      <c r="C13" s="129">
        <v>31.1</v>
      </c>
      <c r="D13" s="130">
        <v>32</v>
      </c>
      <c r="E13" s="129">
        <v>49</v>
      </c>
      <c r="F13" s="129">
        <v>52</v>
      </c>
      <c r="G13" s="129">
        <f>SUM(E13+F13)</f>
        <v>101</v>
      </c>
      <c r="H13" s="144">
        <f>(G13-D13)</f>
        <v>69</v>
      </c>
      <c r="I13" s="136">
        <v>20700</v>
      </c>
      <c r="J13" s="66" t="s">
        <v>18</v>
      </c>
      <c r="K13" s="55">
        <f t="shared" ref="K13:K22" si="0">(F13-D13*0.5)</f>
        <v>36</v>
      </c>
    </row>
    <row r="14" spans="1:11" ht="19.5">
      <c r="A14" s="135" t="s">
        <v>182</v>
      </c>
      <c r="B14" s="128" t="s">
        <v>215</v>
      </c>
      <c r="C14" s="129">
        <v>32.200000000000003</v>
      </c>
      <c r="D14" s="130">
        <v>33</v>
      </c>
      <c r="E14" s="129">
        <v>49</v>
      </c>
      <c r="F14" s="129">
        <v>55</v>
      </c>
      <c r="G14" s="129">
        <f>SUM(E14+F14)</f>
        <v>104</v>
      </c>
      <c r="H14" s="144">
        <f>(G14-D14)</f>
        <v>71</v>
      </c>
      <c r="I14" s="136">
        <v>20817</v>
      </c>
      <c r="J14" s="66" t="s">
        <v>19</v>
      </c>
      <c r="K14" s="55">
        <f t="shared" si="0"/>
        <v>38.5</v>
      </c>
    </row>
    <row r="15" spans="1:11">
      <c r="A15" s="135" t="s">
        <v>190</v>
      </c>
      <c r="B15" s="128" t="s">
        <v>27</v>
      </c>
      <c r="C15" s="129">
        <v>29.6</v>
      </c>
      <c r="D15" s="130">
        <v>31</v>
      </c>
      <c r="E15" s="129">
        <v>51</v>
      </c>
      <c r="F15" s="129">
        <v>54</v>
      </c>
      <c r="G15" s="129">
        <f>SUM(E15+F15)</f>
        <v>105</v>
      </c>
      <c r="H15" s="131">
        <f>(G15-D15)</f>
        <v>74</v>
      </c>
      <c r="I15" s="136">
        <v>20677</v>
      </c>
      <c r="K15" s="55">
        <f t="shared" si="0"/>
        <v>38.5</v>
      </c>
    </row>
    <row r="16" spans="1:11">
      <c r="A16" s="135" t="s">
        <v>179</v>
      </c>
      <c r="B16" s="128" t="s">
        <v>229</v>
      </c>
      <c r="C16" s="129">
        <v>31.3</v>
      </c>
      <c r="D16" s="130">
        <v>33</v>
      </c>
      <c r="E16" s="129">
        <v>52</v>
      </c>
      <c r="F16" s="129">
        <v>57</v>
      </c>
      <c r="G16" s="129">
        <f>SUM(E16+F16)</f>
        <v>109</v>
      </c>
      <c r="H16" s="131">
        <f>(G16-D16)</f>
        <v>76</v>
      </c>
      <c r="I16" s="136">
        <v>27699</v>
      </c>
      <c r="K16" s="55">
        <f t="shared" si="0"/>
        <v>40.5</v>
      </c>
    </row>
    <row r="17" spans="1:11">
      <c r="A17" s="135" t="s">
        <v>170</v>
      </c>
      <c r="B17" s="128" t="s">
        <v>27</v>
      </c>
      <c r="C17" s="129">
        <v>25.1</v>
      </c>
      <c r="D17" s="130">
        <v>26</v>
      </c>
      <c r="E17" s="129">
        <v>44</v>
      </c>
      <c r="F17" s="129">
        <v>60</v>
      </c>
      <c r="G17" s="129">
        <f>SUM(E17+F17)</f>
        <v>104</v>
      </c>
      <c r="H17" s="131">
        <f>(G17-D17)</f>
        <v>78</v>
      </c>
      <c r="I17" s="136">
        <v>21714</v>
      </c>
      <c r="K17" s="55">
        <f t="shared" si="0"/>
        <v>47</v>
      </c>
    </row>
    <row r="18" spans="1:11">
      <c r="A18" s="135" t="s">
        <v>180</v>
      </c>
      <c r="B18" s="128" t="s">
        <v>215</v>
      </c>
      <c r="C18" s="129">
        <v>32</v>
      </c>
      <c r="D18" s="130">
        <v>33</v>
      </c>
      <c r="E18" s="129">
        <v>52</v>
      </c>
      <c r="F18" s="129">
        <v>60</v>
      </c>
      <c r="G18" s="129">
        <f>SUM(E18+F18)</f>
        <v>112</v>
      </c>
      <c r="H18" s="131">
        <f>(G18-D18)</f>
        <v>79</v>
      </c>
      <c r="I18" s="136">
        <v>24362</v>
      </c>
      <c r="K18" s="55">
        <f t="shared" si="0"/>
        <v>43.5</v>
      </c>
    </row>
    <row r="19" spans="1:11">
      <c r="A19" s="135" t="s">
        <v>189</v>
      </c>
      <c r="B19" s="128" t="s">
        <v>27</v>
      </c>
      <c r="C19" s="129">
        <v>37.5</v>
      </c>
      <c r="D19" s="130">
        <v>39</v>
      </c>
      <c r="E19" s="129">
        <v>65</v>
      </c>
      <c r="F19" s="129">
        <v>54</v>
      </c>
      <c r="G19" s="129">
        <f>SUM(E19+F19)</f>
        <v>119</v>
      </c>
      <c r="H19" s="131">
        <f>(G19-D19)</f>
        <v>80</v>
      </c>
      <c r="I19" s="136">
        <v>17765</v>
      </c>
      <c r="K19" s="55">
        <f t="shared" si="0"/>
        <v>34.5</v>
      </c>
    </row>
    <row r="20" spans="1:11">
      <c r="A20" s="135" t="s">
        <v>171</v>
      </c>
      <c r="B20" s="128" t="s">
        <v>215</v>
      </c>
      <c r="C20" s="129">
        <v>25.7</v>
      </c>
      <c r="D20" s="130">
        <v>27</v>
      </c>
      <c r="E20" s="129">
        <v>52</v>
      </c>
      <c r="F20" s="129">
        <v>61</v>
      </c>
      <c r="G20" s="129">
        <f>SUM(E20+F20)</f>
        <v>113</v>
      </c>
      <c r="H20" s="131">
        <f>(G20-D20)</f>
        <v>86</v>
      </c>
      <c r="I20" s="136">
        <v>22767</v>
      </c>
      <c r="K20" s="55">
        <f t="shared" si="0"/>
        <v>47.5</v>
      </c>
    </row>
    <row r="21" spans="1:11">
      <c r="A21" s="135" t="s">
        <v>185</v>
      </c>
      <c r="B21" s="128" t="s">
        <v>224</v>
      </c>
      <c r="C21" s="129">
        <v>25.2</v>
      </c>
      <c r="D21" s="130">
        <v>26</v>
      </c>
      <c r="E21" s="129">
        <v>59</v>
      </c>
      <c r="F21" s="129">
        <v>54</v>
      </c>
      <c r="G21" s="129">
        <f>SUM(E21+F21)</f>
        <v>113</v>
      </c>
      <c r="H21" s="131">
        <f>(G21-D21)</f>
        <v>87</v>
      </c>
      <c r="I21" s="136">
        <v>16171</v>
      </c>
      <c r="K21" s="55">
        <f t="shared" si="0"/>
        <v>41</v>
      </c>
    </row>
    <row r="22" spans="1:11" ht="19.5" thickBot="1">
      <c r="A22" s="137" t="s">
        <v>132</v>
      </c>
      <c r="B22" s="138" t="s">
        <v>231</v>
      </c>
      <c r="C22" s="139">
        <v>28.4</v>
      </c>
      <c r="D22" s="140" t="s">
        <v>5</v>
      </c>
      <c r="E22" s="139" t="s">
        <v>232</v>
      </c>
      <c r="F22" s="139" t="s">
        <v>233</v>
      </c>
      <c r="G22" s="142" t="s">
        <v>9</v>
      </c>
      <c r="H22" s="143" t="s">
        <v>9</v>
      </c>
      <c r="I22" s="141">
        <v>23974</v>
      </c>
    </row>
  </sheetData>
  <sortState xmlns:xlrd2="http://schemas.microsoft.com/office/spreadsheetml/2017/richdata2" ref="A13:I22">
    <sortCondition ref="H13:H22"/>
    <sortCondition ref="F13:F22"/>
    <sortCondition ref="E13:E2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7" bestFit="1" customWidth="1"/>
    <col min="11" max="16384" width="11.42578125" style="1"/>
  </cols>
  <sheetData>
    <row r="1" spans="1:11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11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01" t="str">
        <f>'CAB Hasta 9,9'!A4:H4</f>
        <v>COSTA ESMERALDA</v>
      </c>
      <c r="B4" s="101"/>
      <c r="C4" s="101"/>
      <c r="D4" s="101"/>
      <c r="E4" s="101"/>
      <c r="F4" s="101"/>
      <c r="G4" s="101"/>
      <c r="H4" s="101"/>
      <c r="I4" s="1"/>
    </row>
    <row r="5" spans="1:11" ht="25.5">
      <c r="A5" s="101" t="str">
        <f>'CAB Hasta 9,9'!A5:H5</f>
        <v>GOLF &amp; LINKS</v>
      </c>
      <c r="B5" s="101"/>
      <c r="C5" s="101"/>
      <c r="D5" s="101"/>
      <c r="E5" s="101"/>
      <c r="F5" s="101"/>
      <c r="G5" s="101"/>
      <c r="H5" s="101"/>
      <c r="I5" s="1"/>
    </row>
    <row r="6" spans="1:11" ht="26.25">
      <c r="A6" s="106" t="str">
        <f>'CAB Hasta 9,9'!A6:H6</f>
        <v>5° FECHA DEL RANKING DE MAYORES</v>
      </c>
      <c r="B6" s="106"/>
      <c r="C6" s="106"/>
      <c r="D6" s="106"/>
      <c r="E6" s="106"/>
      <c r="F6" s="106"/>
      <c r="G6" s="106"/>
      <c r="H6" s="106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03" t="str">
        <f>'CAB Hasta 9,9'!A8:H8</f>
        <v>DOS VUELTAS DE 9 HOYOS MEDAL PLAY</v>
      </c>
      <c r="B8" s="103"/>
      <c r="C8" s="103"/>
      <c r="D8" s="103"/>
      <c r="E8" s="103"/>
      <c r="F8" s="103"/>
      <c r="G8" s="103"/>
      <c r="H8" s="103"/>
      <c r="I8" s="1"/>
    </row>
    <row r="9" spans="1:11" ht="19.5">
      <c r="A9" s="104" t="str">
        <f>'CAB Hasta 9,9'!A9:H9</f>
        <v>SABADO 10 Y DOMINGO 11 DE JUNIO DE 2023</v>
      </c>
      <c r="B9" s="104"/>
      <c r="C9" s="104"/>
      <c r="D9" s="104"/>
      <c r="E9" s="104"/>
      <c r="F9" s="104"/>
      <c r="G9" s="104"/>
      <c r="H9" s="104"/>
      <c r="I9" s="1"/>
    </row>
    <row r="10" spans="1:11" ht="20.25" thickBot="1">
      <c r="A10" s="45"/>
      <c r="B10" s="45"/>
      <c r="C10" s="45"/>
      <c r="D10" s="45"/>
      <c r="E10" s="45"/>
      <c r="F10" s="45"/>
      <c r="G10" s="45"/>
      <c r="H10" s="45"/>
      <c r="I10" s="1"/>
    </row>
    <row r="11" spans="1:11" ht="20.25" thickBot="1">
      <c r="A11" s="97" t="s">
        <v>21</v>
      </c>
      <c r="B11" s="98"/>
      <c r="C11" s="98"/>
      <c r="D11" s="98"/>
      <c r="E11" s="98"/>
      <c r="F11" s="98"/>
      <c r="G11" s="98"/>
      <c r="H11" s="99"/>
      <c r="I11" s="1"/>
    </row>
    <row r="12" spans="1:11" s="44" customFormat="1" ht="20.25" thickBot="1">
      <c r="A12" s="67" t="s">
        <v>10</v>
      </c>
      <c r="B12" s="68" t="s">
        <v>8</v>
      </c>
      <c r="C12" s="5" t="s">
        <v>13</v>
      </c>
      <c r="D12" s="69" t="s">
        <v>1</v>
      </c>
      <c r="E12" s="69" t="s">
        <v>2</v>
      </c>
      <c r="F12" s="69" t="s">
        <v>3</v>
      </c>
      <c r="G12" s="69" t="s">
        <v>4</v>
      </c>
      <c r="H12" s="69" t="s">
        <v>5</v>
      </c>
      <c r="I12" s="53" t="s">
        <v>22</v>
      </c>
      <c r="J12" s="52"/>
      <c r="K12" s="54" t="s">
        <v>23</v>
      </c>
    </row>
    <row r="13" spans="1:11" ht="19.5">
      <c r="A13" s="33" t="s">
        <v>29</v>
      </c>
      <c r="B13" s="41" t="s">
        <v>27</v>
      </c>
      <c r="C13" s="42">
        <v>0.1</v>
      </c>
      <c r="D13" s="43">
        <v>1</v>
      </c>
      <c r="E13" s="42">
        <v>41</v>
      </c>
      <c r="F13" s="42">
        <v>41</v>
      </c>
      <c r="G13" s="166">
        <f>SUM(E13+F13)</f>
        <v>82</v>
      </c>
      <c r="H13" s="57">
        <f>(G13-D13)</f>
        <v>81</v>
      </c>
      <c r="I13" s="70">
        <v>25922</v>
      </c>
      <c r="J13" s="66" t="s">
        <v>30</v>
      </c>
      <c r="K13" s="55">
        <f t="shared" ref="K13:K17" si="0">(F13-D13*0.5)</f>
        <v>40.5</v>
      </c>
    </row>
    <row r="14" spans="1:11" ht="19.5">
      <c r="A14" s="33" t="s">
        <v>105</v>
      </c>
      <c r="B14" s="41" t="s">
        <v>215</v>
      </c>
      <c r="C14" s="42">
        <v>17.2</v>
      </c>
      <c r="D14" s="43">
        <v>19</v>
      </c>
      <c r="E14" s="42">
        <v>50</v>
      </c>
      <c r="F14" s="42">
        <v>51</v>
      </c>
      <c r="G14" s="30">
        <f>SUM(E14+F14)</f>
        <v>101</v>
      </c>
      <c r="H14" s="167">
        <f>(G14-D14)</f>
        <v>82</v>
      </c>
      <c r="I14" s="70">
        <v>26288</v>
      </c>
      <c r="J14" s="66" t="s">
        <v>19</v>
      </c>
      <c r="K14" s="55">
        <f t="shared" si="0"/>
        <v>41.5</v>
      </c>
    </row>
    <row r="15" spans="1:11">
      <c r="A15" s="33" t="s">
        <v>97</v>
      </c>
      <c r="B15" s="41" t="s">
        <v>226</v>
      </c>
      <c r="C15" s="42">
        <v>11.2</v>
      </c>
      <c r="D15" s="43">
        <v>13</v>
      </c>
      <c r="E15" s="42">
        <v>44</v>
      </c>
      <c r="F15" s="42">
        <v>53</v>
      </c>
      <c r="G15" s="30">
        <f>SUM(E15+F15)</f>
        <v>97</v>
      </c>
      <c r="H15" s="57">
        <f>(G15-D15)</f>
        <v>84</v>
      </c>
      <c r="I15" s="70">
        <v>35020</v>
      </c>
      <c r="K15" s="55">
        <f t="shared" si="0"/>
        <v>46.5</v>
      </c>
    </row>
    <row r="16" spans="1:11">
      <c r="A16" s="33" t="s">
        <v>234</v>
      </c>
      <c r="B16" s="41" t="s">
        <v>229</v>
      </c>
      <c r="C16" s="42">
        <v>8.1</v>
      </c>
      <c r="D16" s="43" t="s">
        <v>5</v>
      </c>
      <c r="E16" s="42" t="s">
        <v>232</v>
      </c>
      <c r="F16" s="42" t="s">
        <v>233</v>
      </c>
      <c r="G16" s="29" t="s">
        <v>9</v>
      </c>
      <c r="H16" s="158" t="s">
        <v>9</v>
      </c>
      <c r="I16" s="70">
        <v>32779</v>
      </c>
    </row>
    <row r="17" spans="1:9" ht="19.5" thickBot="1">
      <c r="A17" s="159" t="s">
        <v>106</v>
      </c>
      <c r="B17" s="160" t="s">
        <v>230</v>
      </c>
      <c r="C17" s="161">
        <v>19.399999999999999</v>
      </c>
      <c r="D17" s="162" t="s">
        <v>5</v>
      </c>
      <c r="E17" s="161" t="s">
        <v>232</v>
      </c>
      <c r="F17" s="161" t="s">
        <v>233</v>
      </c>
      <c r="G17" s="163" t="s">
        <v>9</v>
      </c>
      <c r="H17" s="164" t="s">
        <v>9</v>
      </c>
      <c r="I17" s="165">
        <v>20442</v>
      </c>
    </row>
  </sheetData>
  <sortState xmlns:xlrd2="http://schemas.microsoft.com/office/spreadsheetml/2017/richdata2" ref="A13:I17">
    <sortCondition ref="H13:H17"/>
    <sortCondition ref="F13:F17"/>
    <sortCondition ref="E13:E17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40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1" customWidth="1"/>
    <col min="9" max="9" width="12.85546875" style="27" customWidth="1"/>
    <col min="10" max="10" width="9.5703125" style="47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00" t="s">
        <v>6</v>
      </c>
      <c r="B1" s="100"/>
      <c r="C1" s="100"/>
      <c r="D1" s="100"/>
      <c r="E1" s="100"/>
      <c r="F1" s="100"/>
      <c r="G1" s="100"/>
      <c r="H1" s="100"/>
      <c r="I1" s="1"/>
    </row>
    <row r="2" spans="1:20" ht="30.75">
      <c r="A2" s="100" t="s">
        <v>7</v>
      </c>
      <c r="B2" s="100"/>
      <c r="C2" s="100"/>
      <c r="D2" s="100"/>
      <c r="E2" s="100"/>
      <c r="F2" s="100"/>
      <c r="G2" s="100"/>
      <c r="H2" s="100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01" t="str">
        <f>DAM!A4</f>
        <v>COSTA ESMERALDA</v>
      </c>
      <c r="B4" s="101"/>
      <c r="C4" s="101"/>
      <c r="D4" s="101"/>
      <c r="E4" s="101"/>
      <c r="F4" s="101"/>
      <c r="G4" s="101"/>
      <c r="H4" s="101"/>
      <c r="I4" s="1"/>
    </row>
    <row r="5" spans="1:20" ht="25.5">
      <c r="A5" s="101" t="str">
        <f>DAM!A5</f>
        <v>GOLF &amp; LINKS</v>
      </c>
      <c r="B5" s="101"/>
      <c r="C5" s="101"/>
      <c r="D5" s="101"/>
      <c r="E5" s="101"/>
      <c r="F5" s="101"/>
      <c r="G5" s="101"/>
      <c r="H5" s="101"/>
      <c r="I5" s="1"/>
    </row>
    <row r="6" spans="1:20" ht="26.25">
      <c r="A6" s="102" t="str">
        <f>DAM!A6</f>
        <v>5° FECHA DEL RANKING DE MAYORES</v>
      </c>
      <c r="B6" s="102"/>
      <c r="C6" s="102"/>
      <c r="D6" s="102"/>
      <c r="E6" s="102"/>
      <c r="F6" s="102"/>
      <c r="G6" s="102"/>
      <c r="H6" s="102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03" t="s">
        <v>20</v>
      </c>
      <c r="B8" s="103"/>
      <c r="C8" s="103"/>
      <c r="D8" s="103"/>
      <c r="E8" s="103"/>
      <c r="F8" s="103"/>
      <c r="G8" s="103"/>
      <c r="H8" s="103"/>
      <c r="I8" s="1"/>
    </row>
    <row r="9" spans="1:20" ht="19.5">
      <c r="A9" s="104" t="str">
        <f>'CAB Hasta 9,9'!A9:H9</f>
        <v>SABADO 10 Y DOMINGO 11 DE JUNIO DE 2023</v>
      </c>
      <c r="B9" s="104"/>
      <c r="C9" s="104"/>
      <c r="D9" s="104"/>
      <c r="E9" s="104"/>
      <c r="F9" s="104"/>
      <c r="G9" s="104"/>
      <c r="H9" s="104"/>
      <c r="I9" s="1"/>
    </row>
    <row r="10" spans="1:20" ht="20.25" thickBot="1">
      <c r="A10" s="105"/>
      <c r="B10" s="105"/>
      <c r="C10" s="105"/>
      <c r="D10" s="105"/>
      <c r="E10" s="105"/>
      <c r="F10" s="105"/>
      <c r="G10" s="105"/>
      <c r="H10" s="105"/>
      <c r="I10" s="1"/>
    </row>
    <row r="11" spans="1:20" ht="20.25" thickBot="1">
      <c r="A11" s="97" t="s">
        <v>25</v>
      </c>
      <c r="B11" s="98"/>
      <c r="C11" s="98"/>
      <c r="D11" s="98"/>
      <c r="E11" s="98"/>
      <c r="F11" s="98"/>
      <c r="G11" s="98"/>
      <c r="H11" s="99"/>
      <c r="I11" s="1"/>
    </row>
    <row r="12" spans="1:20" s="59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53" t="s">
        <v>22</v>
      </c>
      <c r="J12" s="47"/>
      <c r="K12" s="169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20.25" thickBot="1">
      <c r="A13" s="33" t="s">
        <v>242</v>
      </c>
      <c r="B13" s="41" t="s">
        <v>215</v>
      </c>
      <c r="C13" s="42">
        <v>1.8</v>
      </c>
      <c r="D13" s="43">
        <v>1</v>
      </c>
      <c r="E13" s="42">
        <v>37</v>
      </c>
      <c r="F13" s="42">
        <v>38</v>
      </c>
      <c r="G13" s="166">
        <f>SUM(E13+F13)</f>
        <v>75</v>
      </c>
      <c r="H13" s="57">
        <f t="shared" ref="H13:H76" si="0">(G13-D13)</f>
        <v>74</v>
      </c>
      <c r="I13" s="70">
        <v>27313</v>
      </c>
      <c r="K13" s="61">
        <f t="shared" ref="K13:K76" si="1">DATEDIF(I13,$K$12,"Y")</f>
        <v>49</v>
      </c>
    </row>
    <row r="14" spans="1:20" ht="19.5">
      <c r="A14" s="33" t="s">
        <v>82</v>
      </c>
      <c r="B14" s="41" t="s">
        <v>27</v>
      </c>
      <c r="C14" s="42">
        <v>2.9</v>
      </c>
      <c r="D14" s="43">
        <v>2</v>
      </c>
      <c r="E14" s="42">
        <v>36</v>
      </c>
      <c r="F14" s="182">
        <v>39</v>
      </c>
      <c r="G14" s="166">
        <f>SUM(E14+F14)</f>
        <v>75</v>
      </c>
      <c r="H14" s="57">
        <f t="shared" si="0"/>
        <v>73</v>
      </c>
      <c r="I14" s="70">
        <v>35717</v>
      </c>
      <c r="K14" s="181">
        <f t="shared" si="1"/>
        <v>26</v>
      </c>
      <c r="L14" s="183" t="s">
        <v>255</v>
      </c>
    </row>
    <row r="15" spans="1:20" ht="20.25" thickBot="1">
      <c r="A15" s="33" t="s">
        <v>43</v>
      </c>
      <c r="B15" s="41" t="s">
        <v>220</v>
      </c>
      <c r="C15" s="42">
        <v>0.8</v>
      </c>
      <c r="D15" s="43">
        <v>0</v>
      </c>
      <c r="E15" s="42">
        <v>36</v>
      </c>
      <c r="F15" s="182">
        <v>39</v>
      </c>
      <c r="G15" s="30">
        <f>SUM(E15+F15)</f>
        <v>75</v>
      </c>
      <c r="H15" s="57">
        <f t="shared" si="0"/>
        <v>75</v>
      </c>
      <c r="I15" s="70">
        <v>34117</v>
      </c>
      <c r="K15" s="181">
        <f t="shared" si="1"/>
        <v>30</v>
      </c>
      <c r="L15" s="184" t="s">
        <v>256</v>
      </c>
    </row>
    <row r="16" spans="1:20">
      <c r="A16" s="33" t="s">
        <v>63</v>
      </c>
      <c r="B16" s="41" t="s">
        <v>223</v>
      </c>
      <c r="C16" s="42">
        <v>-1.6</v>
      </c>
      <c r="D16" s="43">
        <v>-3</v>
      </c>
      <c r="E16" s="42">
        <v>35</v>
      </c>
      <c r="F16" s="42">
        <v>40</v>
      </c>
      <c r="G16" s="30">
        <f>SUM(E16+F16)</f>
        <v>75</v>
      </c>
      <c r="H16" s="57">
        <f t="shared" si="0"/>
        <v>78</v>
      </c>
      <c r="I16" s="70">
        <v>32333</v>
      </c>
      <c r="K16" s="61">
        <f t="shared" si="1"/>
        <v>35</v>
      </c>
    </row>
    <row r="17" spans="1:11">
      <c r="A17" s="33" t="s">
        <v>70</v>
      </c>
      <c r="B17" s="41" t="s">
        <v>221</v>
      </c>
      <c r="C17" s="42">
        <v>2.1</v>
      </c>
      <c r="D17" s="43">
        <v>1</v>
      </c>
      <c r="E17" s="42">
        <v>35</v>
      </c>
      <c r="F17" s="42">
        <v>41</v>
      </c>
      <c r="G17" s="30">
        <f>SUM(E17+F17)</f>
        <v>76</v>
      </c>
      <c r="H17" s="57">
        <f t="shared" si="0"/>
        <v>75</v>
      </c>
      <c r="I17" s="70">
        <v>31709</v>
      </c>
      <c r="K17" s="61">
        <f t="shared" si="1"/>
        <v>37</v>
      </c>
    </row>
    <row r="18" spans="1:11">
      <c r="A18" s="33" t="s">
        <v>69</v>
      </c>
      <c r="B18" s="41" t="s">
        <v>221</v>
      </c>
      <c r="C18" s="42">
        <v>-1.5</v>
      </c>
      <c r="D18" s="43">
        <v>-3</v>
      </c>
      <c r="E18" s="42">
        <v>38</v>
      </c>
      <c r="F18" s="42">
        <v>39</v>
      </c>
      <c r="G18" s="30">
        <f>SUM(E18+F18)</f>
        <v>77</v>
      </c>
      <c r="H18" s="57">
        <f t="shared" si="0"/>
        <v>80</v>
      </c>
      <c r="I18" s="70">
        <v>33685</v>
      </c>
      <c r="K18" s="61">
        <f t="shared" si="1"/>
        <v>31</v>
      </c>
    </row>
    <row r="19" spans="1:11">
      <c r="A19" s="33" t="s">
        <v>64</v>
      </c>
      <c r="B19" s="41" t="s">
        <v>221</v>
      </c>
      <c r="C19" s="42">
        <v>2.9</v>
      </c>
      <c r="D19" s="43">
        <v>2</v>
      </c>
      <c r="E19" s="42">
        <v>35</v>
      </c>
      <c r="F19" s="42">
        <v>42</v>
      </c>
      <c r="G19" s="30">
        <f>SUM(E19+F19)</f>
        <v>77</v>
      </c>
      <c r="H19" s="57">
        <f t="shared" si="0"/>
        <v>75</v>
      </c>
      <c r="I19" s="70">
        <v>25972</v>
      </c>
      <c r="K19" s="61">
        <f t="shared" si="1"/>
        <v>52</v>
      </c>
    </row>
    <row r="20" spans="1:11">
      <c r="A20" s="33" t="s">
        <v>103</v>
      </c>
      <c r="B20" s="41" t="s">
        <v>219</v>
      </c>
      <c r="C20" s="42">
        <v>2.7</v>
      </c>
      <c r="D20" s="43">
        <v>2</v>
      </c>
      <c r="E20" s="42">
        <v>39</v>
      </c>
      <c r="F20" s="42">
        <v>39</v>
      </c>
      <c r="G20" s="30">
        <f>SUM(E20+F20)</f>
        <v>78</v>
      </c>
      <c r="H20" s="57">
        <f t="shared" si="0"/>
        <v>76</v>
      </c>
      <c r="I20" s="70">
        <v>28682</v>
      </c>
      <c r="K20" s="61">
        <f t="shared" si="1"/>
        <v>45</v>
      </c>
    </row>
    <row r="21" spans="1:11">
      <c r="A21" s="33" t="s">
        <v>249</v>
      </c>
      <c r="B21" s="41" t="s">
        <v>221</v>
      </c>
      <c r="C21" s="42">
        <v>2.6</v>
      </c>
      <c r="D21" s="43">
        <v>2</v>
      </c>
      <c r="E21" s="42">
        <v>37</v>
      </c>
      <c r="F21" s="42">
        <v>41</v>
      </c>
      <c r="G21" s="30">
        <f>SUM(E21+F21)</f>
        <v>78</v>
      </c>
      <c r="H21" s="57">
        <f t="shared" si="0"/>
        <v>76</v>
      </c>
      <c r="I21" s="70">
        <v>26279</v>
      </c>
      <c r="K21" s="61">
        <f t="shared" si="1"/>
        <v>52</v>
      </c>
    </row>
    <row r="22" spans="1:11">
      <c r="A22" s="33" t="s">
        <v>54</v>
      </c>
      <c r="B22" s="41" t="s">
        <v>27</v>
      </c>
      <c r="C22" s="42">
        <v>-1.6</v>
      </c>
      <c r="D22" s="43">
        <v>-3</v>
      </c>
      <c r="E22" s="42">
        <v>36</v>
      </c>
      <c r="F22" s="42">
        <v>42</v>
      </c>
      <c r="G22" s="30">
        <f>SUM(E22+F22)</f>
        <v>78</v>
      </c>
      <c r="H22" s="57">
        <f t="shared" si="0"/>
        <v>81</v>
      </c>
      <c r="I22" s="70">
        <v>26222</v>
      </c>
      <c r="K22" s="61">
        <f t="shared" si="1"/>
        <v>52</v>
      </c>
    </row>
    <row r="23" spans="1:11">
      <c r="A23" s="33" t="s">
        <v>100</v>
      </c>
      <c r="B23" s="41" t="s">
        <v>226</v>
      </c>
      <c r="C23" s="42">
        <v>3.3</v>
      </c>
      <c r="D23" s="43">
        <v>3</v>
      </c>
      <c r="E23" s="42">
        <v>43</v>
      </c>
      <c r="F23" s="42">
        <v>36</v>
      </c>
      <c r="G23" s="30">
        <f>SUM(E23+F23)</f>
        <v>79</v>
      </c>
      <c r="H23" s="57">
        <f t="shared" si="0"/>
        <v>76</v>
      </c>
      <c r="I23" s="70">
        <v>31195</v>
      </c>
      <c r="K23" s="61">
        <f t="shared" si="1"/>
        <v>38</v>
      </c>
    </row>
    <row r="24" spans="1:11">
      <c r="A24" s="33" t="s">
        <v>104</v>
      </c>
      <c r="B24" s="41" t="s">
        <v>226</v>
      </c>
      <c r="C24" s="42">
        <v>4.5999999999999996</v>
      </c>
      <c r="D24" s="43">
        <v>4</v>
      </c>
      <c r="E24" s="42">
        <v>39</v>
      </c>
      <c r="F24" s="42">
        <v>40</v>
      </c>
      <c r="G24" s="30">
        <f>SUM(E24+F24)</f>
        <v>79</v>
      </c>
      <c r="H24" s="57">
        <f t="shared" si="0"/>
        <v>75</v>
      </c>
      <c r="I24" s="70">
        <v>28020</v>
      </c>
      <c r="K24" s="61">
        <f t="shared" si="1"/>
        <v>47</v>
      </c>
    </row>
    <row r="25" spans="1:11">
      <c r="A25" s="33" t="s">
        <v>66</v>
      </c>
      <c r="B25" s="41" t="s">
        <v>221</v>
      </c>
      <c r="C25" s="42">
        <v>5.8</v>
      </c>
      <c r="D25" s="43">
        <v>5</v>
      </c>
      <c r="E25" s="42">
        <v>38</v>
      </c>
      <c r="F25" s="42">
        <v>41</v>
      </c>
      <c r="G25" s="30">
        <f>SUM(E25+F25)</f>
        <v>79</v>
      </c>
      <c r="H25" s="57">
        <f t="shared" si="0"/>
        <v>74</v>
      </c>
      <c r="I25" s="70">
        <v>29632</v>
      </c>
      <c r="K25" s="61">
        <f t="shared" si="1"/>
        <v>42</v>
      </c>
    </row>
    <row r="26" spans="1:11">
      <c r="A26" s="33" t="s">
        <v>98</v>
      </c>
      <c r="B26" s="41" t="s">
        <v>226</v>
      </c>
      <c r="C26" s="42">
        <v>3.5</v>
      </c>
      <c r="D26" s="43">
        <v>3</v>
      </c>
      <c r="E26" s="42">
        <v>38</v>
      </c>
      <c r="F26" s="42">
        <v>41</v>
      </c>
      <c r="G26" s="30">
        <f>SUM(E26+F26)</f>
        <v>79</v>
      </c>
      <c r="H26" s="57">
        <f t="shared" si="0"/>
        <v>76</v>
      </c>
      <c r="I26" s="70">
        <v>29151</v>
      </c>
      <c r="K26" s="61">
        <f t="shared" si="1"/>
        <v>44</v>
      </c>
    </row>
    <row r="27" spans="1:11">
      <c r="A27" s="33" t="s">
        <v>92</v>
      </c>
      <c r="B27" s="41" t="s">
        <v>217</v>
      </c>
      <c r="C27" s="42">
        <v>2.2000000000000002</v>
      </c>
      <c r="D27" s="43">
        <v>1</v>
      </c>
      <c r="E27" s="42">
        <v>40</v>
      </c>
      <c r="F27" s="42">
        <v>40</v>
      </c>
      <c r="G27" s="30">
        <f>SUM(E27+F27)</f>
        <v>80</v>
      </c>
      <c r="H27" s="57">
        <f t="shared" si="0"/>
        <v>79</v>
      </c>
      <c r="I27" s="70">
        <v>27443</v>
      </c>
      <c r="K27" s="61">
        <f t="shared" si="1"/>
        <v>48</v>
      </c>
    </row>
    <row r="28" spans="1:11">
      <c r="A28" s="33" t="s">
        <v>85</v>
      </c>
      <c r="B28" s="41" t="s">
        <v>216</v>
      </c>
      <c r="C28" s="42">
        <v>-0.7</v>
      </c>
      <c r="D28" s="43">
        <v>-2</v>
      </c>
      <c r="E28" s="42">
        <v>40</v>
      </c>
      <c r="F28" s="42">
        <v>40</v>
      </c>
      <c r="G28" s="30">
        <f>SUM(E28+F28)</f>
        <v>80</v>
      </c>
      <c r="H28" s="57">
        <f t="shared" si="0"/>
        <v>82</v>
      </c>
      <c r="I28" s="70">
        <v>35076</v>
      </c>
      <c r="K28" s="61">
        <f t="shared" si="1"/>
        <v>27</v>
      </c>
    </row>
    <row r="29" spans="1:11">
      <c r="A29" s="33" t="s">
        <v>102</v>
      </c>
      <c r="B29" s="41" t="s">
        <v>219</v>
      </c>
      <c r="C29" s="42">
        <v>5.0999999999999996</v>
      </c>
      <c r="D29" s="43">
        <v>4</v>
      </c>
      <c r="E29" s="42">
        <v>39</v>
      </c>
      <c r="F29" s="42">
        <v>41</v>
      </c>
      <c r="G29" s="30">
        <f>SUM(E29+F29)</f>
        <v>80</v>
      </c>
      <c r="H29" s="57">
        <f t="shared" si="0"/>
        <v>76</v>
      </c>
      <c r="I29" s="70">
        <v>28210</v>
      </c>
      <c r="K29" s="61">
        <f t="shared" si="1"/>
        <v>46</v>
      </c>
    </row>
    <row r="30" spans="1:11">
      <c r="A30" s="33" t="s">
        <v>95</v>
      </c>
      <c r="B30" s="41" t="s">
        <v>217</v>
      </c>
      <c r="C30" s="42">
        <v>4.2</v>
      </c>
      <c r="D30" s="43">
        <v>3</v>
      </c>
      <c r="E30" s="42">
        <v>37</v>
      </c>
      <c r="F30" s="42">
        <v>43</v>
      </c>
      <c r="G30" s="30">
        <f>SUM(E30+F30)</f>
        <v>80</v>
      </c>
      <c r="H30" s="57">
        <f t="shared" si="0"/>
        <v>77</v>
      </c>
      <c r="I30" s="70">
        <v>31450</v>
      </c>
      <c r="K30" s="61">
        <f t="shared" si="1"/>
        <v>37</v>
      </c>
    </row>
    <row r="31" spans="1:11">
      <c r="A31" s="33" t="s">
        <v>99</v>
      </c>
      <c r="B31" s="41" t="s">
        <v>226</v>
      </c>
      <c r="C31" s="42">
        <v>4.0999999999999996</v>
      </c>
      <c r="D31" s="43">
        <v>3</v>
      </c>
      <c r="E31" s="42">
        <v>41</v>
      </c>
      <c r="F31" s="42">
        <v>40</v>
      </c>
      <c r="G31" s="30">
        <f>SUM(E31+F31)</f>
        <v>81</v>
      </c>
      <c r="H31" s="57">
        <f t="shared" si="0"/>
        <v>78</v>
      </c>
      <c r="I31" s="70">
        <v>28522</v>
      </c>
      <c r="K31" s="61">
        <f t="shared" si="1"/>
        <v>45</v>
      </c>
    </row>
    <row r="32" spans="1:11">
      <c r="A32" s="33" t="s">
        <v>65</v>
      </c>
      <c r="B32" s="41" t="s">
        <v>221</v>
      </c>
      <c r="C32" s="42">
        <v>3</v>
      </c>
      <c r="D32" s="43">
        <v>2</v>
      </c>
      <c r="E32" s="42">
        <v>41</v>
      </c>
      <c r="F32" s="42">
        <v>40</v>
      </c>
      <c r="G32" s="30">
        <f>SUM(E32+F32)</f>
        <v>81</v>
      </c>
      <c r="H32" s="57">
        <f t="shared" si="0"/>
        <v>79</v>
      </c>
      <c r="I32" s="70">
        <v>22466</v>
      </c>
      <c r="K32" s="61">
        <f t="shared" si="1"/>
        <v>62</v>
      </c>
    </row>
    <row r="33" spans="1:11">
      <c r="A33" s="170" t="s">
        <v>138</v>
      </c>
      <c r="B33" s="172" t="s">
        <v>27</v>
      </c>
      <c r="C33" s="174">
        <v>10</v>
      </c>
      <c r="D33" s="176">
        <v>10</v>
      </c>
      <c r="E33" s="174">
        <v>37</v>
      </c>
      <c r="F33" s="174">
        <v>44</v>
      </c>
      <c r="G33" s="174">
        <f>SUM(E33+F33)</f>
        <v>81</v>
      </c>
      <c r="H33" s="57">
        <f t="shared" si="0"/>
        <v>71</v>
      </c>
      <c r="I33" s="179">
        <v>22769</v>
      </c>
      <c r="K33" s="61">
        <f t="shared" si="1"/>
        <v>61</v>
      </c>
    </row>
    <row r="34" spans="1:11">
      <c r="A34" s="33" t="s">
        <v>76</v>
      </c>
      <c r="B34" s="41" t="s">
        <v>27</v>
      </c>
      <c r="C34" s="42">
        <v>0.4</v>
      </c>
      <c r="D34" s="43">
        <v>-1</v>
      </c>
      <c r="E34" s="42">
        <v>42</v>
      </c>
      <c r="F34" s="42">
        <v>40</v>
      </c>
      <c r="G34" s="30">
        <f>SUM(E34+F34)</f>
        <v>82</v>
      </c>
      <c r="H34" s="57">
        <f t="shared" si="0"/>
        <v>83</v>
      </c>
      <c r="I34" s="70">
        <v>33570</v>
      </c>
      <c r="K34" s="61">
        <f t="shared" si="1"/>
        <v>32</v>
      </c>
    </row>
    <row r="35" spans="1:11">
      <c r="A35" s="33" t="s">
        <v>250</v>
      </c>
      <c r="B35" s="41" t="s">
        <v>226</v>
      </c>
      <c r="C35" s="42">
        <v>3.9</v>
      </c>
      <c r="D35" s="43">
        <v>3</v>
      </c>
      <c r="E35" s="42">
        <v>41</v>
      </c>
      <c r="F35" s="42">
        <v>41</v>
      </c>
      <c r="G35" s="30">
        <f>SUM(E35+F35)</f>
        <v>82</v>
      </c>
      <c r="H35" s="57">
        <f t="shared" si="0"/>
        <v>79</v>
      </c>
      <c r="I35" s="70">
        <v>32439</v>
      </c>
      <c r="K35" s="61">
        <f t="shared" si="1"/>
        <v>35</v>
      </c>
    </row>
    <row r="36" spans="1:11">
      <c r="A36" s="33" t="s">
        <v>79</v>
      </c>
      <c r="B36" s="41" t="s">
        <v>27</v>
      </c>
      <c r="C36" s="42">
        <v>4.2</v>
      </c>
      <c r="D36" s="43">
        <v>3</v>
      </c>
      <c r="E36" s="42">
        <v>41</v>
      </c>
      <c r="F36" s="42">
        <v>41</v>
      </c>
      <c r="G36" s="30">
        <f>SUM(E36+F36)</f>
        <v>82</v>
      </c>
      <c r="H36" s="57">
        <f t="shared" si="0"/>
        <v>79</v>
      </c>
      <c r="I36" s="70">
        <v>32745</v>
      </c>
      <c r="K36" s="61">
        <f t="shared" si="1"/>
        <v>34</v>
      </c>
    </row>
    <row r="37" spans="1:11">
      <c r="A37" s="33" t="s">
        <v>62</v>
      </c>
      <c r="B37" s="41" t="s">
        <v>223</v>
      </c>
      <c r="C37" s="42">
        <v>3.2</v>
      </c>
      <c r="D37" s="43">
        <v>2</v>
      </c>
      <c r="E37" s="42">
        <v>39</v>
      </c>
      <c r="F37" s="42">
        <v>43</v>
      </c>
      <c r="G37" s="30">
        <f>SUM(E37+F37)</f>
        <v>82</v>
      </c>
      <c r="H37" s="57">
        <f t="shared" si="0"/>
        <v>80</v>
      </c>
      <c r="I37" s="70">
        <v>25621</v>
      </c>
      <c r="K37" s="61">
        <f t="shared" si="1"/>
        <v>53</v>
      </c>
    </row>
    <row r="38" spans="1:11">
      <c r="A38" s="33" t="s">
        <v>83</v>
      </c>
      <c r="B38" s="41" t="s">
        <v>27</v>
      </c>
      <c r="C38" s="42">
        <v>3.8</v>
      </c>
      <c r="D38" s="43">
        <v>3</v>
      </c>
      <c r="E38" s="42">
        <v>38</v>
      </c>
      <c r="F38" s="42">
        <v>44</v>
      </c>
      <c r="G38" s="30">
        <f>SUM(E38+F38)</f>
        <v>82</v>
      </c>
      <c r="H38" s="57">
        <f t="shared" si="0"/>
        <v>79</v>
      </c>
      <c r="I38" s="70">
        <v>32717</v>
      </c>
      <c r="K38" s="61">
        <f t="shared" si="1"/>
        <v>34</v>
      </c>
    </row>
    <row r="39" spans="1:11">
      <c r="A39" s="33" t="s">
        <v>47</v>
      </c>
      <c r="B39" s="41" t="s">
        <v>27</v>
      </c>
      <c r="C39" s="42">
        <v>1.1000000000000001</v>
      </c>
      <c r="D39" s="43">
        <v>0</v>
      </c>
      <c r="E39" s="42">
        <v>39</v>
      </c>
      <c r="F39" s="42">
        <v>44</v>
      </c>
      <c r="G39" s="30">
        <f>SUM(E39+F39)</f>
        <v>83</v>
      </c>
      <c r="H39" s="57">
        <f t="shared" si="0"/>
        <v>83</v>
      </c>
      <c r="I39" s="70">
        <v>30943</v>
      </c>
      <c r="K39" s="61">
        <f t="shared" si="1"/>
        <v>39</v>
      </c>
    </row>
    <row r="40" spans="1:11">
      <c r="A40" s="33" t="s">
        <v>247</v>
      </c>
      <c r="B40" s="41" t="s">
        <v>223</v>
      </c>
      <c r="C40" s="42">
        <v>8.3000000000000007</v>
      </c>
      <c r="D40" s="43">
        <v>8</v>
      </c>
      <c r="E40" s="42">
        <v>38</v>
      </c>
      <c r="F40" s="42">
        <v>45</v>
      </c>
      <c r="G40" s="30">
        <f>SUM(E40+F40)</f>
        <v>83</v>
      </c>
      <c r="H40" s="57">
        <f t="shared" si="0"/>
        <v>75</v>
      </c>
      <c r="I40" s="70">
        <v>30088</v>
      </c>
      <c r="K40" s="61">
        <f t="shared" si="1"/>
        <v>41</v>
      </c>
    </row>
    <row r="41" spans="1:11">
      <c r="A41" s="33" t="s">
        <v>93</v>
      </c>
      <c r="B41" s="41" t="s">
        <v>217</v>
      </c>
      <c r="C41" s="42">
        <v>5.5</v>
      </c>
      <c r="D41" s="43">
        <v>5</v>
      </c>
      <c r="E41" s="42">
        <v>36</v>
      </c>
      <c r="F41" s="42">
        <v>47</v>
      </c>
      <c r="G41" s="30">
        <f>SUM(E41+F41)</f>
        <v>83</v>
      </c>
      <c r="H41" s="57">
        <f t="shared" si="0"/>
        <v>78</v>
      </c>
      <c r="I41" s="70">
        <v>25951</v>
      </c>
      <c r="K41" s="61">
        <f t="shared" si="1"/>
        <v>52</v>
      </c>
    </row>
    <row r="42" spans="1:11">
      <c r="A42" s="33" t="s">
        <v>61</v>
      </c>
      <c r="B42" s="41" t="s">
        <v>223</v>
      </c>
      <c r="C42" s="42">
        <v>8.3000000000000007</v>
      </c>
      <c r="D42" s="43">
        <v>8</v>
      </c>
      <c r="E42" s="42">
        <v>40</v>
      </c>
      <c r="F42" s="42">
        <v>44</v>
      </c>
      <c r="G42" s="30">
        <f>SUM(E42+F42)</f>
        <v>84</v>
      </c>
      <c r="H42" s="57">
        <f t="shared" si="0"/>
        <v>76</v>
      </c>
      <c r="I42" s="70">
        <v>31164</v>
      </c>
      <c r="K42" s="61">
        <f t="shared" si="1"/>
        <v>38</v>
      </c>
    </row>
    <row r="43" spans="1:11">
      <c r="A43" s="33" t="s">
        <v>78</v>
      </c>
      <c r="B43" s="41" t="s">
        <v>27</v>
      </c>
      <c r="C43" s="42">
        <v>2.1</v>
      </c>
      <c r="D43" s="43">
        <v>1</v>
      </c>
      <c r="E43" s="42">
        <v>40</v>
      </c>
      <c r="F43" s="42">
        <v>44</v>
      </c>
      <c r="G43" s="30">
        <f>SUM(E43+F43)</f>
        <v>84</v>
      </c>
      <c r="H43" s="57">
        <f t="shared" si="0"/>
        <v>83</v>
      </c>
      <c r="I43" s="70">
        <v>30881</v>
      </c>
      <c r="K43" s="61">
        <f t="shared" si="1"/>
        <v>39</v>
      </c>
    </row>
    <row r="44" spans="1:11">
      <c r="A44" s="33" t="s">
        <v>72</v>
      </c>
      <c r="B44" s="41" t="s">
        <v>221</v>
      </c>
      <c r="C44" s="42">
        <v>7.9</v>
      </c>
      <c r="D44" s="43">
        <v>7</v>
      </c>
      <c r="E44" s="42">
        <v>39</v>
      </c>
      <c r="F44" s="42">
        <v>45</v>
      </c>
      <c r="G44" s="30">
        <f>SUM(E44+F44)</f>
        <v>84</v>
      </c>
      <c r="H44" s="57">
        <f t="shared" si="0"/>
        <v>77</v>
      </c>
      <c r="I44" s="70">
        <v>27831</v>
      </c>
      <c r="K44" s="61">
        <f t="shared" si="1"/>
        <v>47</v>
      </c>
    </row>
    <row r="45" spans="1:11">
      <c r="A45" s="33" t="s">
        <v>49</v>
      </c>
      <c r="B45" s="41" t="s">
        <v>27</v>
      </c>
      <c r="C45" s="42">
        <v>7.1</v>
      </c>
      <c r="D45" s="43">
        <v>7</v>
      </c>
      <c r="E45" s="42">
        <v>42</v>
      </c>
      <c r="F45" s="42">
        <v>43</v>
      </c>
      <c r="G45" s="30">
        <f>SUM(E45+F45)</f>
        <v>85</v>
      </c>
      <c r="H45" s="57">
        <f t="shared" si="0"/>
        <v>78</v>
      </c>
      <c r="I45" s="70">
        <v>27244</v>
      </c>
      <c r="K45" s="61">
        <f t="shared" si="1"/>
        <v>49</v>
      </c>
    </row>
    <row r="46" spans="1:11">
      <c r="A46" s="33" t="s">
        <v>246</v>
      </c>
      <c r="B46" s="41" t="s">
        <v>223</v>
      </c>
      <c r="C46" s="42">
        <v>6.7</v>
      </c>
      <c r="D46" s="43">
        <v>6</v>
      </c>
      <c r="E46" s="42">
        <v>40</v>
      </c>
      <c r="F46" s="42">
        <v>45</v>
      </c>
      <c r="G46" s="30">
        <f>SUM(E46+F46)</f>
        <v>85</v>
      </c>
      <c r="H46" s="57">
        <f t="shared" si="0"/>
        <v>79</v>
      </c>
      <c r="I46" s="70">
        <v>28088</v>
      </c>
      <c r="K46" s="61">
        <f t="shared" si="1"/>
        <v>47</v>
      </c>
    </row>
    <row r="47" spans="1:11">
      <c r="A47" s="33" t="s">
        <v>52</v>
      </c>
      <c r="B47" s="41" t="s">
        <v>215</v>
      </c>
      <c r="C47" s="42">
        <v>3.5</v>
      </c>
      <c r="D47" s="43">
        <v>3</v>
      </c>
      <c r="E47" s="42">
        <v>40</v>
      </c>
      <c r="F47" s="42">
        <v>45</v>
      </c>
      <c r="G47" s="30">
        <f>SUM(E47+F47)</f>
        <v>85</v>
      </c>
      <c r="H47" s="57">
        <f t="shared" si="0"/>
        <v>82</v>
      </c>
      <c r="I47" s="70">
        <v>28240</v>
      </c>
      <c r="K47" s="61">
        <f t="shared" si="1"/>
        <v>46</v>
      </c>
    </row>
    <row r="48" spans="1:11">
      <c r="A48" s="170" t="s">
        <v>204</v>
      </c>
      <c r="B48" s="172" t="s">
        <v>215</v>
      </c>
      <c r="C48" s="174">
        <v>15.2</v>
      </c>
      <c r="D48" s="176">
        <v>15</v>
      </c>
      <c r="E48" s="174">
        <v>45</v>
      </c>
      <c r="F48" s="174">
        <v>41</v>
      </c>
      <c r="G48" s="174">
        <f>SUM(E48+F48)</f>
        <v>86</v>
      </c>
      <c r="H48" s="57">
        <f t="shared" si="0"/>
        <v>71</v>
      </c>
      <c r="I48" s="179">
        <v>27121</v>
      </c>
      <c r="K48" s="61">
        <f t="shared" si="1"/>
        <v>49</v>
      </c>
    </row>
    <row r="49" spans="1:11">
      <c r="A49" s="33" t="s">
        <v>86</v>
      </c>
      <c r="B49" s="41" t="s">
        <v>216</v>
      </c>
      <c r="C49" s="42">
        <v>9.6</v>
      </c>
      <c r="D49" s="43">
        <v>9</v>
      </c>
      <c r="E49" s="42">
        <v>43</v>
      </c>
      <c r="F49" s="42">
        <v>43</v>
      </c>
      <c r="G49" s="30">
        <f>SUM(E49+F49)</f>
        <v>86</v>
      </c>
      <c r="H49" s="57">
        <f t="shared" si="0"/>
        <v>77</v>
      </c>
      <c r="I49" s="70">
        <v>28317</v>
      </c>
      <c r="K49" s="61">
        <f t="shared" si="1"/>
        <v>46</v>
      </c>
    </row>
    <row r="50" spans="1:11">
      <c r="A50" s="170" t="s">
        <v>162</v>
      </c>
      <c r="B50" s="172" t="s">
        <v>217</v>
      </c>
      <c r="C50" s="174">
        <v>10.6</v>
      </c>
      <c r="D50" s="176">
        <v>10</v>
      </c>
      <c r="E50" s="174">
        <v>42</v>
      </c>
      <c r="F50" s="174">
        <v>44</v>
      </c>
      <c r="G50" s="174">
        <f>SUM(E50+F50)</f>
        <v>86</v>
      </c>
      <c r="H50" s="57">
        <f t="shared" si="0"/>
        <v>76</v>
      </c>
      <c r="I50" s="179">
        <v>24928</v>
      </c>
      <c r="K50" s="61">
        <f t="shared" si="1"/>
        <v>55</v>
      </c>
    </row>
    <row r="51" spans="1:11">
      <c r="A51" s="33" t="s">
        <v>74</v>
      </c>
      <c r="B51" s="41" t="s">
        <v>221</v>
      </c>
      <c r="C51" s="42">
        <v>9.4</v>
      </c>
      <c r="D51" s="43">
        <v>9</v>
      </c>
      <c r="E51" s="42">
        <v>41</v>
      </c>
      <c r="F51" s="42">
        <v>45</v>
      </c>
      <c r="G51" s="30">
        <f>SUM(E51+F51)</f>
        <v>86</v>
      </c>
      <c r="H51" s="57">
        <f t="shared" si="0"/>
        <v>77</v>
      </c>
      <c r="I51" s="70">
        <v>30019</v>
      </c>
      <c r="K51" s="61">
        <f t="shared" si="1"/>
        <v>41</v>
      </c>
    </row>
    <row r="52" spans="1:11">
      <c r="A52" s="33" t="s">
        <v>81</v>
      </c>
      <c r="B52" s="41" t="s">
        <v>27</v>
      </c>
      <c r="C52" s="42">
        <v>5.5</v>
      </c>
      <c r="D52" s="43">
        <v>5</v>
      </c>
      <c r="E52" s="42">
        <v>41</v>
      </c>
      <c r="F52" s="42">
        <v>45</v>
      </c>
      <c r="G52" s="30">
        <f>SUM(E52+F52)</f>
        <v>86</v>
      </c>
      <c r="H52" s="57">
        <f t="shared" si="0"/>
        <v>81</v>
      </c>
      <c r="I52" s="70">
        <v>35006</v>
      </c>
      <c r="K52" s="61">
        <f t="shared" si="1"/>
        <v>28</v>
      </c>
    </row>
    <row r="53" spans="1:11">
      <c r="A53" s="33" t="s">
        <v>91</v>
      </c>
      <c r="B53" s="41" t="s">
        <v>217</v>
      </c>
      <c r="C53" s="42">
        <v>3.7</v>
      </c>
      <c r="D53" s="43">
        <v>3</v>
      </c>
      <c r="E53" s="42">
        <v>41</v>
      </c>
      <c r="F53" s="42">
        <v>45</v>
      </c>
      <c r="G53" s="30">
        <f>SUM(E53+F53)</f>
        <v>86</v>
      </c>
      <c r="H53" s="57">
        <f t="shared" si="0"/>
        <v>83</v>
      </c>
      <c r="I53" s="70">
        <v>25095</v>
      </c>
      <c r="K53" s="61">
        <f t="shared" si="1"/>
        <v>55</v>
      </c>
    </row>
    <row r="54" spans="1:11">
      <c r="A54" s="170" t="s">
        <v>128</v>
      </c>
      <c r="B54" s="172" t="s">
        <v>225</v>
      </c>
      <c r="C54" s="174">
        <v>16.399999999999999</v>
      </c>
      <c r="D54" s="176">
        <v>17</v>
      </c>
      <c r="E54" s="174">
        <v>44</v>
      </c>
      <c r="F54" s="174">
        <v>43</v>
      </c>
      <c r="G54" s="174">
        <f>SUM(E54+F54)</f>
        <v>87</v>
      </c>
      <c r="H54" s="57">
        <f t="shared" si="0"/>
        <v>70</v>
      </c>
      <c r="I54" s="179">
        <v>25041</v>
      </c>
      <c r="K54" s="61">
        <f t="shared" si="1"/>
        <v>55</v>
      </c>
    </row>
    <row r="55" spans="1:11">
      <c r="A55" s="33" t="s">
        <v>75</v>
      </c>
      <c r="B55" s="41" t="s">
        <v>225</v>
      </c>
      <c r="C55" s="42">
        <v>7.5</v>
      </c>
      <c r="D55" s="43">
        <v>7</v>
      </c>
      <c r="E55" s="42">
        <v>38</v>
      </c>
      <c r="F55" s="42">
        <v>49</v>
      </c>
      <c r="G55" s="30">
        <f>SUM(E55+F55)</f>
        <v>87</v>
      </c>
      <c r="H55" s="57">
        <f t="shared" si="0"/>
        <v>80</v>
      </c>
      <c r="I55" s="70">
        <v>28445</v>
      </c>
      <c r="K55" s="61">
        <f t="shared" si="1"/>
        <v>46</v>
      </c>
    </row>
    <row r="56" spans="1:11">
      <c r="A56" s="33" t="s">
        <v>101</v>
      </c>
      <c r="B56" s="41" t="s">
        <v>219</v>
      </c>
      <c r="C56" s="42">
        <v>9.9</v>
      </c>
      <c r="D56" s="43">
        <v>10</v>
      </c>
      <c r="E56" s="42">
        <v>46</v>
      </c>
      <c r="F56" s="42">
        <v>42</v>
      </c>
      <c r="G56" s="30">
        <f>SUM(E56+F56)</f>
        <v>88</v>
      </c>
      <c r="H56" s="57">
        <f t="shared" si="0"/>
        <v>78</v>
      </c>
      <c r="I56" s="70">
        <v>28221</v>
      </c>
      <c r="K56" s="61">
        <f t="shared" si="1"/>
        <v>46</v>
      </c>
    </row>
    <row r="57" spans="1:11">
      <c r="A57" s="33" t="s">
        <v>71</v>
      </c>
      <c r="B57" s="41" t="s">
        <v>221</v>
      </c>
      <c r="C57" s="42">
        <v>3</v>
      </c>
      <c r="D57" s="43">
        <v>2</v>
      </c>
      <c r="E57" s="42">
        <v>44</v>
      </c>
      <c r="F57" s="42">
        <v>44</v>
      </c>
      <c r="G57" s="30">
        <f>SUM(E57+F57)</f>
        <v>88</v>
      </c>
      <c r="H57" s="57">
        <f t="shared" si="0"/>
        <v>86</v>
      </c>
      <c r="I57" s="70">
        <v>34564</v>
      </c>
      <c r="K57" s="61">
        <f t="shared" si="1"/>
        <v>29</v>
      </c>
    </row>
    <row r="58" spans="1:11">
      <c r="A58" s="33" t="s">
        <v>94</v>
      </c>
      <c r="B58" s="41" t="s">
        <v>217</v>
      </c>
      <c r="C58" s="42">
        <v>9.8000000000000007</v>
      </c>
      <c r="D58" s="43">
        <v>9</v>
      </c>
      <c r="E58" s="42">
        <v>43</v>
      </c>
      <c r="F58" s="42">
        <v>45</v>
      </c>
      <c r="G58" s="30">
        <f>SUM(E58+F58)</f>
        <v>88</v>
      </c>
      <c r="H58" s="57">
        <f t="shared" si="0"/>
        <v>79</v>
      </c>
      <c r="I58" s="70">
        <v>24770</v>
      </c>
      <c r="K58" s="61">
        <f t="shared" si="1"/>
        <v>56</v>
      </c>
    </row>
    <row r="59" spans="1:11">
      <c r="A59" s="170" t="s">
        <v>194</v>
      </c>
      <c r="B59" s="172" t="s">
        <v>215</v>
      </c>
      <c r="C59" s="174">
        <v>11.3</v>
      </c>
      <c r="D59" s="176">
        <v>11</v>
      </c>
      <c r="E59" s="174">
        <v>43</v>
      </c>
      <c r="F59" s="174">
        <v>45</v>
      </c>
      <c r="G59" s="174">
        <f>SUM(E59+F59)</f>
        <v>88</v>
      </c>
      <c r="H59" s="57">
        <f t="shared" si="0"/>
        <v>77</v>
      </c>
      <c r="I59" s="179">
        <v>18615</v>
      </c>
      <c r="K59" s="61">
        <f t="shared" si="1"/>
        <v>73</v>
      </c>
    </row>
    <row r="60" spans="1:11">
      <c r="A60" s="170" t="s">
        <v>181</v>
      </c>
      <c r="B60" s="172" t="s">
        <v>215</v>
      </c>
      <c r="C60" s="174">
        <v>16.2</v>
      </c>
      <c r="D60" s="176">
        <v>16</v>
      </c>
      <c r="E60" s="174">
        <v>45</v>
      </c>
      <c r="F60" s="174">
        <v>44</v>
      </c>
      <c r="G60" s="174">
        <f>SUM(E60+F60)</f>
        <v>89</v>
      </c>
      <c r="H60" s="57">
        <f t="shared" si="0"/>
        <v>73</v>
      </c>
      <c r="I60" s="179">
        <v>24994</v>
      </c>
      <c r="K60" s="61">
        <f t="shared" si="1"/>
        <v>55</v>
      </c>
    </row>
    <row r="61" spans="1:11">
      <c r="A61" s="170" t="s">
        <v>126</v>
      </c>
      <c r="B61" s="172" t="s">
        <v>225</v>
      </c>
      <c r="C61" s="174">
        <v>13.6</v>
      </c>
      <c r="D61" s="176">
        <v>14</v>
      </c>
      <c r="E61" s="174">
        <v>45</v>
      </c>
      <c r="F61" s="174">
        <v>44</v>
      </c>
      <c r="G61" s="174">
        <f>SUM(E61+F61)</f>
        <v>89</v>
      </c>
      <c r="H61" s="57">
        <f t="shared" si="0"/>
        <v>75</v>
      </c>
      <c r="I61" s="179">
        <v>27622</v>
      </c>
      <c r="K61" s="61">
        <f t="shared" si="1"/>
        <v>48</v>
      </c>
    </row>
    <row r="62" spans="1:11">
      <c r="A62" s="171" t="s">
        <v>253</v>
      </c>
      <c r="B62" s="173" t="s">
        <v>226</v>
      </c>
      <c r="C62" s="175">
        <v>9.6999999999999993</v>
      </c>
      <c r="D62" s="177">
        <v>9</v>
      </c>
      <c r="E62" s="175">
        <v>43</v>
      </c>
      <c r="F62" s="175">
        <v>46</v>
      </c>
      <c r="G62" s="178">
        <f>SUM(E62+F62)</f>
        <v>89</v>
      </c>
      <c r="H62" s="57">
        <f t="shared" si="0"/>
        <v>80</v>
      </c>
      <c r="I62" s="180">
        <v>24434</v>
      </c>
      <c r="K62" s="61">
        <f t="shared" si="1"/>
        <v>57</v>
      </c>
    </row>
    <row r="63" spans="1:11">
      <c r="A63" s="135" t="s">
        <v>164</v>
      </c>
      <c r="B63" s="128" t="s">
        <v>215</v>
      </c>
      <c r="C63" s="129">
        <v>10</v>
      </c>
      <c r="D63" s="130">
        <v>10</v>
      </c>
      <c r="E63" s="129">
        <v>40</v>
      </c>
      <c r="F63" s="129">
        <v>49</v>
      </c>
      <c r="G63" s="129">
        <f>SUM(E63+F63)</f>
        <v>89</v>
      </c>
      <c r="H63" s="57">
        <f t="shared" si="0"/>
        <v>79</v>
      </c>
      <c r="I63" s="136">
        <v>19762</v>
      </c>
      <c r="K63" s="61">
        <f t="shared" si="1"/>
        <v>69</v>
      </c>
    </row>
    <row r="64" spans="1:11">
      <c r="A64" s="135" t="s">
        <v>145</v>
      </c>
      <c r="B64" s="128" t="s">
        <v>215</v>
      </c>
      <c r="C64" s="129">
        <v>11</v>
      </c>
      <c r="D64" s="130">
        <v>11</v>
      </c>
      <c r="E64" s="129">
        <v>48</v>
      </c>
      <c r="F64" s="129">
        <v>42</v>
      </c>
      <c r="G64" s="129">
        <f>SUM(E64+F64)</f>
        <v>90</v>
      </c>
      <c r="H64" s="57">
        <f t="shared" si="0"/>
        <v>79</v>
      </c>
      <c r="I64" s="136">
        <v>35437</v>
      </c>
      <c r="K64" s="61">
        <f t="shared" si="1"/>
        <v>26</v>
      </c>
    </row>
    <row r="65" spans="1:22">
      <c r="A65" s="171" t="s">
        <v>110</v>
      </c>
      <c r="B65" s="173" t="s">
        <v>219</v>
      </c>
      <c r="C65" s="175">
        <v>7.6</v>
      </c>
      <c r="D65" s="177">
        <v>7</v>
      </c>
      <c r="E65" s="175">
        <v>45</v>
      </c>
      <c r="F65" s="175">
        <v>45</v>
      </c>
      <c r="G65" s="178">
        <f>SUM(E65+F65)</f>
        <v>90</v>
      </c>
      <c r="H65" s="57">
        <f t="shared" si="0"/>
        <v>83</v>
      </c>
      <c r="I65" s="180">
        <v>18709</v>
      </c>
      <c r="K65" s="61">
        <f t="shared" si="1"/>
        <v>72</v>
      </c>
    </row>
    <row r="66" spans="1:22">
      <c r="A66" s="171" t="s">
        <v>241</v>
      </c>
      <c r="B66" s="173" t="s">
        <v>215</v>
      </c>
      <c r="C66" s="175">
        <v>4.3</v>
      </c>
      <c r="D66" s="177">
        <v>4</v>
      </c>
      <c r="E66" s="175">
        <v>44</v>
      </c>
      <c r="F66" s="175">
        <v>46</v>
      </c>
      <c r="G66" s="178">
        <f>SUM(E66+F66)</f>
        <v>90</v>
      </c>
      <c r="H66" s="57">
        <f t="shared" si="0"/>
        <v>86</v>
      </c>
      <c r="I66" s="180">
        <v>31976</v>
      </c>
      <c r="K66" s="61">
        <f t="shared" si="1"/>
        <v>36</v>
      </c>
    </row>
    <row r="67" spans="1:22">
      <c r="A67" s="135" t="s">
        <v>192</v>
      </c>
      <c r="B67" s="128" t="s">
        <v>215</v>
      </c>
      <c r="C67" s="129">
        <v>11.9</v>
      </c>
      <c r="D67" s="130">
        <v>12</v>
      </c>
      <c r="E67" s="129">
        <v>43</v>
      </c>
      <c r="F67" s="129">
        <v>47</v>
      </c>
      <c r="G67" s="129">
        <f>SUM(E67+F67)</f>
        <v>90</v>
      </c>
      <c r="H67" s="57">
        <f t="shared" si="0"/>
        <v>78</v>
      </c>
      <c r="I67" s="136">
        <v>21345</v>
      </c>
      <c r="K67" s="61">
        <f t="shared" si="1"/>
        <v>65</v>
      </c>
    </row>
    <row r="68" spans="1:22">
      <c r="A68" s="171" t="s">
        <v>77</v>
      </c>
      <c r="B68" s="173" t="s">
        <v>27</v>
      </c>
      <c r="C68" s="175">
        <v>7.5</v>
      </c>
      <c r="D68" s="177">
        <v>7</v>
      </c>
      <c r="E68" s="175">
        <v>42</v>
      </c>
      <c r="F68" s="175">
        <v>48</v>
      </c>
      <c r="G68" s="178">
        <f>SUM(E68+F68)</f>
        <v>90</v>
      </c>
      <c r="H68" s="57">
        <f t="shared" si="0"/>
        <v>83</v>
      </c>
      <c r="I68" s="180">
        <v>31329</v>
      </c>
      <c r="K68" s="61">
        <f t="shared" si="1"/>
        <v>38</v>
      </c>
    </row>
    <row r="69" spans="1:22">
      <c r="A69" s="135" t="s">
        <v>146</v>
      </c>
      <c r="B69" s="128" t="s">
        <v>215</v>
      </c>
      <c r="C69" s="129">
        <v>12.2</v>
      </c>
      <c r="D69" s="130">
        <v>12</v>
      </c>
      <c r="E69" s="129">
        <v>43</v>
      </c>
      <c r="F69" s="129">
        <v>48</v>
      </c>
      <c r="G69" s="129">
        <f>SUM(E69+F69)</f>
        <v>91</v>
      </c>
      <c r="H69" s="57">
        <f t="shared" si="0"/>
        <v>79</v>
      </c>
      <c r="I69" s="136">
        <v>23632</v>
      </c>
      <c r="K69" s="61">
        <f t="shared" si="1"/>
        <v>59</v>
      </c>
    </row>
    <row r="70" spans="1:22">
      <c r="A70" s="171" t="s">
        <v>73</v>
      </c>
      <c r="B70" s="173" t="s">
        <v>221</v>
      </c>
      <c r="C70" s="175">
        <v>8.6999999999999993</v>
      </c>
      <c r="D70" s="177">
        <v>8</v>
      </c>
      <c r="E70" s="175">
        <v>41</v>
      </c>
      <c r="F70" s="175">
        <v>50</v>
      </c>
      <c r="G70" s="178">
        <f>SUM(E70+F70)</f>
        <v>91</v>
      </c>
      <c r="H70" s="57">
        <f t="shared" si="0"/>
        <v>83</v>
      </c>
      <c r="I70" s="180">
        <v>29608</v>
      </c>
      <c r="K70" s="61">
        <f t="shared" si="1"/>
        <v>42</v>
      </c>
    </row>
    <row r="71" spans="1:22">
      <c r="A71" s="135" t="s">
        <v>193</v>
      </c>
      <c r="B71" s="128" t="s">
        <v>215</v>
      </c>
      <c r="C71" s="129">
        <v>19.3</v>
      </c>
      <c r="D71" s="130">
        <v>20</v>
      </c>
      <c r="E71" s="129">
        <v>46</v>
      </c>
      <c r="F71" s="129">
        <v>46</v>
      </c>
      <c r="G71" s="129">
        <f>SUM(E71+F71)</f>
        <v>92</v>
      </c>
      <c r="H71" s="57">
        <f t="shared" si="0"/>
        <v>72</v>
      </c>
      <c r="I71" s="136">
        <v>26075</v>
      </c>
      <c r="K71" s="61">
        <f t="shared" si="1"/>
        <v>52</v>
      </c>
    </row>
    <row r="72" spans="1:22">
      <c r="A72" s="135" t="s">
        <v>184</v>
      </c>
      <c r="B72" s="128" t="s">
        <v>224</v>
      </c>
      <c r="C72" s="129">
        <v>12.5</v>
      </c>
      <c r="D72" s="130">
        <v>12</v>
      </c>
      <c r="E72" s="129">
        <v>44</v>
      </c>
      <c r="F72" s="129">
        <v>48</v>
      </c>
      <c r="G72" s="129">
        <f>SUM(E72+F72)</f>
        <v>92</v>
      </c>
      <c r="H72" s="57">
        <f t="shared" si="0"/>
        <v>80</v>
      </c>
      <c r="I72" s="136">
        <v>27613</v>
      </c>
      <c r="K72" s="61">
        <f t="shared" si="1"/>
        <v>48</v>
      </c>
    </row>
    <row r="73" spans="1:22">
      <c r="A73" s="171" t="s">
        <v>153</v>
      </c>
      <c r="B73" s="173" t="s">
        <v>216</v>
      </c>
      <c r="C73" s="175">
        <v>9.8000000000000007</v>
      </c>
      <c r="D73" s="177">
        <v>9</v>
      </c>
      <c r="E73" s="175">
        <v>43</v>
      </c>
      <c r="F73" s="175">
        <v>49</v>
      </c>
      <c r="G73" s="178">
        <f>SUM(E73+F73)</f>
        <v>92</v>
      </c>
      <c r="H73" s="57">
        <f t="shared" si="0"/>
        <v>83</v>
      </c>
      <c r="I73" s="180">
        <v>27603</v>
      </c>
      <c r="K73" s="61">
        <f t="shared" si="1"/>
        <v>48</v>
      </c>
    </row>
    <row r="74" spans="1:22">
      <c r="A74" s="135" t="s">
        <v>120</v>
      </c>
      <c r="B74" s="128" t="s">
        <v>225</v>
      </c>
      <c r="C74" s="129">
        <v>15</v>
      </c>
      <c r="D74" s="130">
        <v>15</v>
      </c>
      <c r="E74" s="129">
        <v>48</v>
      </c>
      <c r="F74" s="129">
        <v>45</v>
      </c>
      <c r="G74" s="129">
        <f>SUM(E74+F74)</f>
        <v>93</v>
      </c>
      <c r="H74" s="57">
        <f t="shared" si="0"/>
        <v>78</v>
      </c>
      <c r="I74" s="136">
        <v>26665</v>
      </c>
      <c r="K74" s="61">
        <f t="shared" si="1"/>
        <v>50</v>
      </c>
    </row>
    <row r="75" spans="1:22">
      <c r="A75" s="135" t="s">
        <v>140</v>
      </c>
      <c r="B75" s="128" t="s">
        <v>220</v>
      </c>
      <c r="C75" s="129">
        <v>15.5</v>
      </c>
      <c r="D75" s="130">
        <v>16</v>
      </c>
      <c r="E75" s="129">
        <v>46</v>
      </c>
      <c r="F75" s="129">
        <v>47</v>
      </c>
      <c r="G75" s="129">
        <f>SUM(E75+F75)</f>
        <v>93</v>
      </c>
      <c r="H75" s="57">
        <f t="shared" si="0"/>
        <v>77</v>
      </c>
      <c r="I75" s="136">
        <v>24241</v>
      </c>
      <c r="K75" s="61">
        <f t="shared" si="1"/>
        <v>57</v>
      </c>
    </row>
    <row r="76" spans="1:22">
      <c r="A76" s="135" t="s">
        <v>163</v>
      </c>
      <c r="B76" s="128" t="s">
        <v>27</v>
      </c>
      <c r="C76" s="129">
        <v>16.100000000000001</v>
      </c>
      <c r="D76" s="130">
        <v>16</v>
      </c>
      <c r="E76" s="129">
        <v>44</v>
      </c>
      <c r="F76" s="129">
        <v>50</v>
      </c>
      <c r="G76" s="129">
        <f>SUM(E76+F76)</f>
        <v>94</v>
      </c>
      <c r="H76" s="57">
        <f t="shared" si="0"/>
        <v>78</v>
      </c>
      <c r="I76" s="136">
        <v>20847</v>
      </c>
      <c r="K76" s="61">
        <f t="shared" si="1"/>
        <v>66</v>
      </c>
    </row>
    <row r="77" spans="1:22">
      <c r="A77" s="135" t="s">
        <v>172</v>
      </c>
      <c r="B77" s="128" t="s">
        <v>229</v>
      </c>
      <c r="C77" s="129">
        <v>16.899999999999999</v>
      </c>
      <c r="D77" s="130">
        <v>17</v>
      </c>
      <c r="E77" s="129">
        <v>43</v>
      </c>
      <c r="F77" s="129">
        <v>51</v>
      </c>
      <c r="G77" s="129">
        <f>SUM(E77+F77)</f>
        <v>94</v>
      </c>
      <c r="H77" s="57">
        <f t="shared" ref="H77:H132" si="2">(G77-D77)</f>
        <v>77</v>
      </c>
      <c r="I77" s="136">
        <v>26004</v>
      </c>
      <c r="K77" s="61">
        <f t="shared" ref="K77:K132" si="3">DATEDIF(I77,$K$12,"Y")</f>
        <v>52</v>
      </c>
    </row>
    <row r="78" spans="1:22">
      <c r="A78" s="135" t="s">
        <v>121</v>
      </c>
      <c r="B78" s="128" t="s">
        <v>225</v>
      </c>
      <c r="C78" s="129">
        <v>16.8</v>
      </c>
      <c r="D78" s="130">
        <v>17</v>
      </c>
      <c r="E78" s="129">
        <v>50</v>
      </c>
      <c r="F78" s="129">
        <v>45</v>
      </c>
      <c r="G78" s="129">
        <f>SUM(E78+F78)</f>
        <v>95</v>
      </c>
      <c r="H78" s="57">
        <f t="shared" si="2"/>
        <v>78</v>
      </c>
      <c r="I78" s="136">
        <v>27875</v>
      </c>
      <c r="K78" s="61">
        <f t="shared" si="3"/>
        <v>47</v>
      </c>
    </row>
    <row r="79" spans="1:22" ht="19.5">
      <c r="A79" s="135" t="s">
        <v>147</v>
      </c>
      <c r="B79" s="128" t="s">
        <v>215</v>
      </c>
      <c r="C79" s="129">
        <v>10.4</v>
      </c>
      <c r="D79" s="130">
        <v>10</v>
      </c>
      <c r="E79" s="129">
        <v>47</v>
      </c>
      <c r="F79" s="129">
        <v>48</v>
      </c>
      <c r="G79" s="129">
        <f>SUM(E79+F79)</f>
        <v>95</v>
      </c>
      <c r="H79" s="57">
        <f t="shared" si="2"/>
        <v>85</v>
      </c>
      <c r="I79" s="136">
        <v>24139</v>
      </c>
      <c r="K79" s="61">
        <f t="shared" si="3"/>
        <v>57</v>
      </c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</row>
    <row r="80" spans="1:22" ht="19.5">
      <c r="A80" s="135" t="s">
        <v>150</v>
      </c>
      <c r="B80" s="128" t="s">
        <v>224</v>
      </c>
      <c r="C80" s="129">
        <v>13.4</v>
      </c>
      <c r="D80" s="130">
        <v>13</v>
      </c>
      <c r="E80" s="129">
        <v>45</v>
      </c>
      <c r="F80" s="129">
        <v>50</v>
      </c>
      <c r="G80" s="129">
        <f>SUM(E80+F80)</f>
        <v>95</v>
      </c>
      <c r="H80" s="57">
        <f t="shared" si="2"/>
        <v>82</v>
      </c>
      <c r="I80" s="136">
        <v>25110</v>
      </c>
      <c r="K80" s="61">
        <f t="shared" si="3"/>
        <v>55</v>
      </c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</row>
    <row r="81" spans="1:11">
      <c r="A81" s="135" t="s">
        <v>159</v>
      </c>
      <c r="B81" s="128" t="s">
        <v>216</v>
      </c>
      <c r="C81" s="129">
        <v>12.7</v>
      </c>
      <c r="D81" s="130">
        <v>13</v>
      </c>
      <c r="E81" s="129">
        <v>42</v>
      </c>
      <c r="F81" s="129">
        <v>53</v>
      </c>
      <c r="G81" s="129">
        <f>SUM(E81+F81)</f>
        <v>95</v>
      </c>
      <c r="H81" s="57">
        <f t="shared" si="2"/>
        <v>82</v>
      </c>
      <c r="I81" s="136">
        <v>21939</v>
      </c>
      <c r="K81" s="61">
        <f t="shared" si="3"/>
        <v>63</v>
      </c>
    </row>
    <row r="82" spans="1:11">
      <c r="A82" s="135" t="s">
        <v>154</v>
      </c>
      <c r="B82" s="128" t="s">
        <v>223</v>
      </c>
      <c r="C82" s="129">
        <v>17.399999999999999</v>
      </c>
      <c r="D82" s="130">
        <v>18</v>
      </c>
      <c r="E82" s="129">
        <v>48</v>
      </c>
      <c r="F82" s="129">
        <v>48</v>
      </c>
      <c r="G82" s="129">
        <f>SUM(E82+F82)</f>
        <v>96</v>
      </c>
      <c r="H82" s="57">
        <f t="shared" si="2"/>
        <v>78</v>
      </c>
      <c r="I82" s="136">
        <v>23880</v>
      </c>
      <c r="K82" s="61">
        <f t="shared" si="3"/>
        <v>58</v>
      </c>
    </row>
    <row r="83" spans="1:11">
      <c r="A83" s="135" t="s">
        <v>222</v>
      </c>
      <c r="B83" s="128" t="s">
        <v>223</v>
      </c>
      <c r="C83" s="129">
        <v>12.5</v>
      </c>
      <c r="D83" s="130">
        <v>12</v>
      </c>
      <c r="E83" s="129">
        <v>47</v>
      </c>
      <c r="F83" s="129">
        <v>49</v>
      </c>
      <c r="G83" s="129">
        <f>SUM(E83+F83)</f>
        <v>96</v>
      </c>
      <c r="H83" s="57">
        <f t="shared" si="2"/>
        <v>84</v>
      </c>
      <c r="I83" s="136">
        <v>26053</v>
      </c>
      <c r="K83" s="61">
        <f t="shared" si="3"/>
        <v>52</v>
      </c>
    </row>
    <row r="84" spans="1:11">
      <c r="A84" s="135" t="s">
        <v>155</v>
      </c>
      <c r="B84" s="128" t="s">
        <v>27</v>
      </c>
      <c r="C84" s="129">
        <v>17</v>
      </c>
      <c r="D84" s="130">
        <v>17</v>
      </c>
      <c r="E84" s="129">
        <v>47</v>
      </c>
      <c r="F84" s="129">
        <v>49</v>
      </c>
      <c r="G84" s="129">
        <f>SUM(E84+F84)</f>
        <v>96</v>
      </c>
      <c r="H84" s="57">
        <f t="shared" si="2"/>
        <v>79</v>
      </c>
      <c r="I84" s="136">
        <v>33298</v>
      </c>
      <c r="K84" s="61">
        <f t="shared" si="3"/>
        <v>32</v>
      </c>
    </row>
    <row r="85" spans="1:11">
      <c r="A85" s="135" t="s">
        <v>168</v>
      </c>
      <c r="B85" s="128" t="s">
        <v>221</v>
      </c>
      <c r="C85" s="129">
        <v>13.1</v>
      </c>
      <c r="D85" s="130">
        <v>13</v>
      </c>
      <c r="E85" s="129">
        <v>46</v>
      </c>
      <c r="F85" s="129">
        <v>50</v>
      </c>
      <c r="G85" s="129">
        <f>SUM(E85+F85)</f>
        <v>96</v>
      </c>
      <c r="H85" s="57">
        <f t="shared" si="2"/>
        <v>83</v>
      </c>
      <c r="I85" s="136">
        <v>33654</v>
      </c>
      <c r="K85" s="61">
        <f t="shared" si="3"/>
        <v>31</v>
      </c>
    </row>
    <row r="86" spans="1:11">
      <c r="A86" s="135" t="s">
        <v>183</v>
      </c>
      <c r="B86" s="128" t="s">
        <v>224</v>
      </c>
      <c r="C86" s="129">
        <v>16.8</v>
      </c>
      <c r="D86" s="130">
        <v>17</v>
      </c>
      <c r="E86" s="129">
        <v>43</v>
      </c>
      <c r="F86" s="129">
        <v>53</v>
      </c>
      <c r="G86" s="129">
        <f>SUM(E86+F86)</f>
        <v>96</v>
      </c>
      <c r="H86" s="57">
        <f t="shared" si="2"/>
        <v>79</v>
      </c>
      <c r="I86" s="136">
        <v>20383</v>
      </c>
      <c r="K86" s="61">
        <f t="shared" si="3"/>
        <v>68</v>
      </c>
    </row>
    <row r="87" spans="1:11">
      <c r="A87" s="135" t="s">
        <v>166</v>
      </c>
      <c r="B87" s="128" t="s">
        <v>226</v>
      </c>
      <c r="C87" s="129">
        <v>15.5</v>
      </c>
      <c r="D87" s="130">
        <v>16</v>
      </c>
      <c r="E87" s="129">
        <v>50</v>
      </c>
      <c r="F87" s="129">
        <v>47</v>
      </c>
      <c r="G87" s="129">
        <f>SUM(E87+F87)</f>
        <v>97</v>
      </c>
      <c r="H87" s="57">
        <f t="shared" si="2"/>
        <v>81</v>
      </c>
      <c r="I87" s="136">
        <v>21614</v>
      </c>
      <c r="K87" s="61">
        <f t="shared" si="3"/>
        <v>64</v>
      </c>
    </row>
    <row r="88" spans="1:11">
      <c r="A88" s="135" t="s">
        <v>201</v>
      </c>
      <c r="B88" s="128" t="s">
        <v>215</v>
      </c>
      <c r="C88" s="129">
        <v>21</v>
      </c>
      <c r="D88" s="130">
        <v>21</v>
      </c>
      <c r="E88" s="129">
        <v>48</v>
      </c>
      <c r="F88" s="129">
        <v>49</v>
      </c>
      <c r="G88" s="129">
        <f>SUM(E88+F88)</f>
        <v>97</v>
      </c>
      <c r="H88" s="57">
        <f t="shared" si="2"/>
        <v>76</v>
      </c>
      <c r="I88" s="136">
        <v>23705</v>
      </c>
      <c r="K88" s="61">
        <f t="shared" si="3"/>
        <v>59</v>
      </c>
    </row>
    <row r="89" spans="1:11">
      <c r="A89" s="135" t="s">
        <v>209</v>
      </c>
      <c r="B89" s="128" t="s">
        <v>224</v>
      </c>
      <c r="C89" s="129">
        <v>19.2</v>
      </c>
      <c r="D89" s="130">
        <v>20</v>
      </c>
      <c r="E89" s="129">
        <v>48</v>
      </c>
      <c r="F89" s="129">
        <v>49</v>
      </c>
      <c r="G89" s="129">
        <f>SUM(E89+F89)</f>
        <v>97</v>
      </c>
      <c r="H89" s="57">
        <f t="shared" si="2"/>
        <v>77</v>
      </c>
      <c r="I89" s="136">
        <v>19578</v>
      </c>
      <c r="K89" s="61">
        <f t="shared" si="3"/>
        <v>70</v>
      </c>
    </row>
    <row r="90" spans="1:11">
      <c r="A90" s="135" t="s">
        <v>136</v>
      </c>
      <c r="B90" s="128" t="s">
        <v>27</v>
      </c>
      <c r="C90" s="129">
        <v>10.1</v>
      </c>
      <c r="D90" s="130">
        <v>10</v>
      </c>
      <c r="E90" s="129">
        <v>47</v>
      </c>
      <c r="F90" s="129">
        <v>50</v>
      </c>
      <c r="G90" s="129">
        <f>SUM(E90+F90)</f>
        <v>97</v>
      </c>
      <c r="H90" s="57">
        <f t="shared" si="2"/>
        <v>87</v>
      </c>
      <c r="I90" s="136">
        <v>26132</v>
      </c>
      <c r="K90" s="61">
        <f t="shared" si="3"/>
        <v>52</v>
      </c>
    </row>
    <row r="91" spans="1:11">
      <c r="A91" s="135" t="s">
        <v>144</v>
      </c>
      <c r="B91" s="128" t="s">
        <v>215</v>
      </c>
      <c r="C91" s="129">
        <v>19.899999999999999</v>
      </c>
      <c r="D91" s="130">
        <v>20</v>
      </c>
      <c r="E91" s="129">
        <v>45</v>
      </c>
      <c r="F91" s="129">
        <v>52</v>
      </c>
      <c r="G91" s="129">
        <f>SUM(E91+F91)</f>
        <v>97</v>
      </c>
      <c r="H91" s="57">
        <f t="shared" si="2"/>
        <v>77</v>
      </c>
      <c r="I91" s="136">
        <v>18816</v>
      </c>
      <c r="K91" s="61">
        <f t="shared" si="3"/>
        <v>72</v>
      </c>
    </row>
    <row r="92" spans="1:11">
      <c r="A92" s="135" t="s">
        <v>137</v>
      </c>
      <c r="B92" s="128" t="s">
        <v>27</v>
      </c>
      <c r="C92" s="129">
        <v>15.3</v>
      </c>
      <c r="D92" s="130">
        <v>15</v>
      </c>
      <c r="E92" s="129">
        <v>44</v>
      </c>
      <c r="F92" s="129">
        <v>53</v>
      </c>
      <c r="G92" s="129">
        <f>SUM(E92+F92)</f>
        <v>97</v>
      </c>
      <c r="H92" s="57">
        <f t="shared" si="2"/>
        <v>82</v>
      </c>
      <c r="I92" s="136">
        <v>28030</v>
      </c>
      <c r="K92" s="61">
        <f t="shared" si="3"/>
        <v>47</v>
      </c>
    </row>
    <row r="93" spans="1:11">
      <c r="A93" s="135" t="s">
        <v>158</v>
      </c>
      <c r="B93" s="128" t="s">
        <v>218</v>
      </c>
      <c r="C93" s="129">
        <v>11.1</v>
      </c>
      <c r="D93" s="130">
        <v>11</v>
      </c>
      <c r="E93" s="129">
        <v>48</v>
      </c>
      <c r="F93" s="129">
        <v>50</v>
      </c>
      <c r="G93" s="129">
        <f>SUM(E93+F93)</f>
        <v>98</v>
      </c>
      <c r="H93" s="57">
        <f t="shared" si="2"/>
        <v>87</v>
      </c>
      <c r="I93" s="136">
        <v>33831</v>
      </c>
      <c r="K93" s="61">
        <f t="shared" si="3"/>
        <v>31</v>
      </c>
    </row>
    <row r="94" spans="1:11">
      <c r="A94" s="135" t="s">
        <v>227</v>
      </c>
      <c r="B94" s="128" t="s">
        <v>225</v>
      </c>
      <c r="C94" s="129">
        <v>14.7</v>
      </c>
      <c r="D94" s="130">
        <v>15</v>
      </c>
      <c r="E94" s="129">
        <v>47</v>
      </c>
      <c r="F94" s="129">
        <v>51</v>
      </c>
      <c r="G94" s="129">
        <f>SUM(E94+F94)</f>
        <v>98</v>
      </c>
      <c r="H94" s="57">
        <f t="shared" si="2"/>
        <v>83</v>
      </c>
      <c r="I94" s="136">
        <v>25023</v>
      </c>
      <c r="K94" s="61">
        <f t="shared" si="3"/>
        <v>55</v>
      </c>
    </row>
    <row r="95" spans="1:11">
      <c r="A95" s="135" t="s">
        <v>228</v>
      </c>
      <c r="B95" s="128" t="s">
        <v>220</v>
      </c>
      <c r="C95" s="129">
        <v>15.8</v>
      </c>
      <c r="D95" s="130">
        <v>16</v>
      </c>
      <c r="E95" s="129">
        <v>45</v>
      </c>
      <c r="F95" s="129">
        <v>53</v>
      </c>
      <c r="G95" s="129">
        <f>SUM(E95+F95)</f>
        <v>98</v>
      </c>
      <c r="H95" s="57">
        <f t="shared" si="2"/>
        <v>82</v>
      </c>
      <c r="I95" s="136">
        <v>24112</v>
      </c>
      <c r="K95" s="61">
        <f t="shared" si="3"/>
        <v>57</v>
      </c>
    </row>
    <row r="96" spans="1:11">
      <c r="A96" s="135" t="s">
        <v>161</v>
      </c>
      <c r="B96" s="128" t="s">
        <v>216</v>
      </c>
      <c r="C96" s="129">
        <v>16.5</v>
      </c>
      <c r="D96" s="130">
        <v>17</v>
      </c>
      <c r="E96" s="129">
        <v>44</v>
      </c>
      <c r="F96" s="129">
        <v>54</v>
      </c>
      <c r="G96" s="129">
        <f>SUM(E96+F96)</f>
        <v>98</v>
      </c>
      <c r="H96" s="57">
        <f t="shared" si="2"/>
        <v>81</v>
      </c>
      <c r="I96" s="136">
        <v>25648</v>
      </c>
      <c r="K96" s="61">
        <f t="shared" si="3"/>
        <v>53</v>
      </c>
    </row>
    <row r="97" spans="1:11">
      <c r="A97" s="135" t="s">
        <v>212</v>
      </c>
      <c r="B97" s="128" t="s">
        <v>226</v>
      </c>
      <c r="C97" s="129">
        <v>19.3</v>
      </c>
      <c r="D97" s="130">
        <v>20</v>
      </c>
      <c r="E97" s="129">
        <v>44</v>
      </c>
      <c r="F97" s="129">
        <v>54</v>
      </c>
      <c r="G97" s="129">
        <f>SUM(E97+F97)</f>
        <v>98</v>
      </c>
      <c r="H97" s="57">
        <f t="shared" si="2"/>
        <v>78</v>
      </c>
      <c r="I97" s="136">
        <v>31639</v>
      </c>
      <c r="K97" s="61">
        <f t="shared" si="3"/>
        <v>37</v>
      </c>
    </row>
    <row r="98" spans="1:11">
      <c r="A98" s="135" t="s">
        <v>123</v>
      </c>
      <c r="B98" s="128" t="s">
        <v>225</v>
      </c>
      <c r="C98" s="129">
        <v>17.3</v>
      </c>
      <c r="D98" s="130">
        <v>18</v>
      </c>
      <c r="E98" s="129">
        <v>53</v>
      </c>
      <c r="F98" s="129">
        <v>46</v>
      </c>
      <c r="G98" s="129">
        <f>SUM(E98+F98)</f>
        <v>99</v>
      </c>
      <c r="H98" s="57">
        <f t="shared" si="2"/>
        <v>81</v>
      </c>
      <c r="I98" s="136">
        <v>20178</v>
      </c>
      <c r="K98" s="61">
        <f t="shared" si="3"/>
        <v>68</v>
      </c>
    </row>
    <row r="99" spans="1:11">
      <c r="A99" s="135" t="s">
        <v>203</v>
      </c>
      <c r="B99" s="128" t="s">
        <v>215</v>
      </c>
      <c r="C99" s="129">
        <v>19.399999999999999</v>
      </c>
      <c r="D99" s="130">
        <v>20</v>
      </c>
      <c r="E99" s="129">
        <v>45</v>
      </c>
      <c r="F99" s="129">
        <v>54</v>
      </c>
      <c r="G99" s="129">
        <f>SUM(E99+F99)</f>
        <v>99</v>
      </c>
      <c r="H99" s="57">
        <f t="shared" si="2"/>
        <v>79</v>
      </c>
      <c r="I99" s="136">
        <v>29231</v>
      </c>
      <c r="K99" s="61">
        <f t="shared" si="3"/>
        <v>43</v>
      </c>
    </row>
    <row r="100" spans="1:11">
      <c r="A100" s="135" t="s">
        <v>165</v>
      </c>
      <c r="B100" s="128" t="s">
        <v>215</v>
      </c>
      <c r="C100" s="129">
        <v>20.7</v>
      </c>
      <c r="D100" s="130">
        <v>21</v>
      </c>
      <c r="E100" s="129">
        <v>53</v>
      </c>
      <c r="F100" s="129">
        <v>47</v>
      </c>
      <c r="G100" s="129">
        <f>SUM(E100+F100)</f>
        <v>100</v>
      </c>
      <c r="H100" s="57">
        <f t="shared" si="2"/>
        <v>79</v>
      </c>
      <c r="I100" s="136">
        <v>24030</v>
      </c>
      <c r="K100" s="61">
        <f t="shared" si="3"/>
        <v>58</v>
      </c>
    </row>
    <row r="101" spans="1:11">
      <c r="A101" s="135" t="s">
        <v>151</v>
      </c>
      <c r="B101" s="128" t="s">
        <v>216</v>
      </c>
      <c r="C101" s="129">
        <v>12.6</v>
      </c>
      <c r="D101" s="130">
        <v>12</v>
      </c>
      <c r="E101" s="129">
        <v>50</v>
      </c>
      <c r="F101" s="129">
        <v>50</v>
      </c>
      <c r="G101" s="129">
        <f>SUM(E101+F101)</f>
        <v>100</v>
      </c>
      <c r="H101" s="57">
        <f t="shared" si="2"/>
        <v>88</v>
      </c>
      <c r="I101" s="136">
        <v>21004</v>
      </c>
      <c r="K101" s="61">
        <f t="shared" si="3"/>
        <v>66</v>
      </c>
    </row>
    <row r="102" spans="1:11">
      <c r="A102" s="135" t="s">
        <v>174</v>
      </c>
      <c r="B102" s="128" t="s">
        <v>229</v>
      </c>
      <c r="C102" s="129">
        <v>20.3</v>
      </c>
      <c r="D102" s="130">
        <v>21</v>
      </c>
      <c r="E102" s="129">
        <v>52</v>
      </c>
      <c r="F102" s="129">
        <v>49</v>
      </c>
      <c r="G102" s="129">
        <f>SUM(E102+F102)</f>
        <v>101</v>
      </c>
      <c r="H102" s="57">
        <f t="shared" si="2"/>
        <v>80</v>
      </c>
      <c r="I102" s="136">
        <v>27134</v>
      </c>
      <c r="K102" s="61">
        <f t="shared" si="3"/>
        <v>49</v>
      </c>
    </row>
    <row r="103" spans="1:11">
      <c r="A103" s="135" t="s">
        <v>188</v>
      </c>
      <c r="B103" s="128" t="s">
        <v>27</v>
      </c>
      <c r="C103" s="129">
        <v>31.1</v>
      </c>
      <c r="D103" s="130">
        <v>32</v>
      </c>
      <c r="E103" s="129">
        <v>49</v>
      </c>
      <c r="F103" s="129">
        <v>52</v>
      </c>
      <c r="G103" s="129">
        <f>SUM(E103+F103)</f>
        <v>101</v>
      </c>
      <c r="H103" s="57">
        <f t="shared" si="2"/>
        <v>69</v>
      </c>
      <c r="I103" s="136">
        <v>20700</v>
      </c>
      <c r="K103" s="61">
        <f t="shared" si="3"/>
        <v>67</v>
      </c>
    </row>
    <row r="104" spans="1:11">
      <c r="A104" s="135" t="s">
        <v>119</v>
      </c>
      <c r="B104" s="128" t="s">
        <v>225</v>
      </c>
      <c r="C104" s="129">
        <v>16.399999999999999</v>
      </c>
      <c r="D104" s="130">
        <v>17</v>
      </c>
      <c r="E104" s="129">
        <v>55</v>
      </c>
      <c r="F104" s="129">
        <v>48</v>
      </c>
      <c r="G104" s="129">
        <f>SUM(E104+F104)</f>
        <v>103</v>
      </c>
      <c r="H104" s="57">
        <f t="shared" si="2"/>
        <v>86</v>
      </c>
      <c r="I104" s="136">
        <v>19717</v>
      </c>
      <c r="K104" s="61">
        <f t="shared" si="3"/>
        <v>70</v>
      </c>
    </row>
    <row r="105" spans="1:11">
      <c r="A105" s="135" t="s">
        <v>118</v>
      </c>
      <c r="B105" s="128" t="s">
        <v>225</v>
      </c>
      <c r="C105" s="129">
        <v>22.2</v>
      </c>
      <c r="D105" s="130">
        <v>23</v>
      </c>
      <c r="E105" s="129">
        <v>54</v>
      </c>
      <c r="F105" s="129">
        <v>49</v>
      </c>
      <c r="G105" s="129">
        <f>SUM(E105+F105)</f>
        <v>103</v>
      </c>
      <c r="H105" s="57">
        <f t="shared" si="2"/>
        <v>80</v>
      </c>
      <c r="I105" s="136">
        <v>24566</v>
      </c>
      <c r="K105" s="61">
        <f t="shared" si="3"/>
        <v>56</v>
      </c>
    </row>
    <row r="106" spans="1:11">
      <c r="A106" s="171" t="s">
        <v>68</v>
      </c>
      <c r="B106" s="173" t="s">
        <v>221</v>
      </c>
      <c r="C106" s="175">
        <v>7.5</v>
      </c>
      <c r="D106" s="177">
        <v>7</v>
      </c>
      <c r="E106" s="175">
        <v>50</v>
      </c>
      <c r="F106" s="175">
        <v>53</v>
      </c>
      <c r="G106" s="178">
        <f>SUM(E106+F106)</f>
        <v>103</v>
      </c>
      <c r="H106" s="57">
        <f t="shared" si="2"/>
        <v>96</v>
      </c>
      <c r="I106" s="180">
        <v>32431</v>
      </c>
      <c r="K106" s="61">
        <f t="shared" si="3"/>
        <v>35</v>
      </c>
    </row>
    <row r="107" spans="1:11">
      <c r="A107" s="135" t="s">
        <v>206</v>
      </c>
      <c r="B107" s="128" t="s">
        <v>229</v>
      </c>
      <c r="C107" s="129">
        <v>22.9</v>
      </c>
      <c r="D107" s="130">
        <v>24</v>
      </c>
      <c r="E107" s="129">
        <v>49</v>
      </c>
      <c r="F107" s="129">
        <v>54</v>
      </c>
      <c r="G107" s="129">
        <f>SUM(E107+F107)</f>
        <v>103</v>
      </c>
      <c r="H107" s="57">
        <f t="shared" si="2"/>
        <v>79</v>
      </c>
      <c r="I107" s="136">
        <v>28143</v>
      </c>
      <c r="K107" s="61">
        <f t="shared" si="3"/>
        <v>46</v>
      </c>
    </row>
    <row r="108" spans="1:11">
      <c r="A108" s="135" t="s">
        <v>208</v>
      </c>
      <c r="B108" s="128" t="s">
        <v>219</v>
      </c>
      <c r="C108" s="129">
        <v>14.5</v>
      </c>
      <c r="D108" s="130">
        <v>15</v>
      </c>
      <c r="E108" s="129">
        <v>47</v>
      </c>
      <c r="F108" s="129">
        <v>56</v>
      </c>
      <c r="G108" s="129">
        <f>SUM(E108+F108)</f>
        <v>103</v>
      </c>
      <c r="H108" s="57">
        <f t="shared" si="2"/>
        <v>88</v>
      </c>
      <c r="I108" s="136">
        <v>19330</v>
      </c>
      <c r="K108" s="61">
        <f t="shared" si="3"/>
        <v>71</v>
      </c>
    </row>
    <row r="109" spans="1:11">
      <c r="A109" s="135" t="s">
        <v>182</v>
      </c>
      <c r="B109" s="128" t="s">
        <v>215</v>
      </c>
      <c r="C109" s="129">
        <v>32.200000000000003</v>
      </c>
      <c r="D109" s="130">
        <v>33</v>
      </c>
      <c r="E109" s="129">
        <v>49</v>
      </c>
      <c r="F109" s="129">
        <v>55</v>
      </c>
      <c r="G109" s="129">
        <f>SUM(E109+F109)</f>
        <v>104</v>
      </c>
      <c r="H109" s="57">
        <f t="shared" si="2"/>
        <v>71</v>
      </c>
      <c r="I109" s="136">
        <v>20817</v>
      </c>
      <c r="K109" s="61">
        <f t="shared" si="3"/>
        <v>67</v>
      </c>
    </row>
    <row r="110" spans="1:11">
      <c r="A110" s="135" t="s">
        <v>124</v>
      </c>
      <c r="B110" s="128" t="s">
        <v>225</v>
      </c>
      <c r="C110" s="129">
        <v>22.3</v>
      </c>
      <c r="D110" s="130">
        <v>23</v>
      </c>
      <c r="E110" s="129">
        <v>48</v>
      </c>
      <c r="F110" s="129">
        <v>56</v>
      </c>
      <c r="G110" s="129">
        <f>SUM(E110+F110)</f>
        <v>104</v>
      </c>
      <c r="H110" s="57">
        <f t="shared" si="2"/>
        <v>81</v>
      </c>
      <c r="I110" s="136">
        <v>21213</v>
      </c>
      <c r="K110" s="61">
        <f t="shared" si="3"/>
        <v>65</v>
      </c>
    </row>
    <row r="111" spans="1:11">
      <c r="A111" s="135" t="s">
        <v>176</v>
      </c>
      <c r="B111" s="128" t="s">
        <v>223</v>
      </c>
      <c r="C111" s="129">
        <v>12.9</v>
      </c>
      <c r="D111" s="130">
        <v>13</v>
      </c>
      <c r="E111" s="129">
        <v>46</v>
      </c>
      <c r="F111" s="129">
        <v>58</v>
      </c>
      <c r="G111" s="129">
        <f>SUM(E111+F111)</f>
        <v>104</v>
      </c>
      <c r="H111" s="57">
        <f t="shared" si="2"/>
        <v>91</v>
      </c>
      <c r="I111" s="136">
        <v>23444</v>
      </c>
      <c r="K111" s="61">
        <f t="shared" si="3"/>
        <v>59</v>
      </c>
    </row>
    <row r="112" spans="1:11">
      <c r="A112" s="135" t="s">
        <v>133</v>
      </c>
      <c r="B112" s="128" t="s">
        <v>226</v>
      </c>
      <c r="C112" s="129">
        <v>22.3</v>
      </c>
      <c r="D112" s="130">
        <v>23</v>
      </c>
      <c r="E112" s="129">
        <v>44</v>
      </c>
      <c r="F112" s="129">
        <v>60</v>
      </c>
      <c r="G112" s="129">
        <f>SUM(E112+F112)</f>
        <v>104</v>
      </c>
      <c r="H112" s="57">
        <f t="shared" si="2"/>
        <v>81</v>
      </c>
      <c r="I112" s="136">
        <v>23376</v>
      </c>
      <c r="K112" s="61">
        <f t="shared" si="3"/>
        <v>60</v>
      </c>
    </row>
    <row r="113" spans="1:11">
      <c r="A113" s="135" t="s">
        <v>170</v>
      </c>
      <c r="B113" s="128" t="s">
        <v>27</v>
      </c>
      <c r="C113" s="129">
        <v>25.1</v>
      </c>
      <c r="D113" s="130">
        <v>26</v>
      </c>
      <c r="E113" s="129">
        <v>44</v>
      </c>
      <c r="F113" s="129">
        <v>60</v>
      </c>
      <c r="G113" s="129">
        <f>SUM(E113+F113)</f>
        <v>104</v>
      </c>
      <c r="H113" s="57">
        <f t="shared" si="2"/>
        <v>78</v>
      </c>
      <c r="I113" s="136">
        <v>21714</v>
      </c>
      <c r="K113" s="61">
        <f t="shared" si="3"/>
        <v>64</v>
      </c>
    </row>
    <row r="114" spans="1:11">
      <c r="A114" s="135" t="s">
        <v>190</v>
      </c>
      <c r="B114" s="128" t="s">
        <v>27</v>
      </c>
      <c r="C114" s="129">
        <v>29.6</v>
      </c>
      <c r="D114" s="130">
        <v>31</v>
      </c>
      <c r="E114" s="129">
        <v>51</v>
      </c>
      <c r="F114" s="129">
        <v>54</v>
      </c>
      <c r="G114" s="129">
        <f>SUM(E114+F114)</f>
        <v>105</v>
      </c>
      <c r="H114" s="57">
        <f t="shared" si="2"/>
        <v>74</v>
      </c>
      <c r="I114" s="136">
        <v>20677</v>
      </c>
      <c r="K114" s="61">
        <f t="shared" si="3"/>
        <v>67</v>
      </c>
    </row>
    <row r="115" spans="1:11">
      <c r="A115" s="135" t="s">
        <v>195</v>
      </c>
      <c r="B115" s="128" t="s">
        <v>217</v>
      </c>
      <c r="C115" s="129">
        <v>21.4</v>
      </c>
      <c r="D115" s="130">
        <v>22</v>
      </c>
      <c r="E115" s="129">
        <v>48</v>
      </c>
      <c r="F115" s="129">
        <v>57</v>
      </c>
      <c r="G115" s="129">
        <f>SUM(E115+F115)</f>
        <v>105</v>
      </c>
      <c r="H115" s="57">
        <f t="shared" si="2"/>
        <v>83</v>
      </c>
      <c r="I115" s="136">
        <v>26177</v>
      </c>
      <c r="K115" s="61">
        <f t="shared" si="3"/>
        <v>52</v>
      </c>
    </row>
    <row r="116" spans="1:11">
      <c r="A116" s="135" t="s">
        <v>197</v>
      </c>
      <c r="B116" s="128" t="s">
        <v>217</v>
      </c>
      <c r="C116" s="129">
        <v>24.6</v>
      </c>
      <c r="D116" s="130">
        <v>25</v>
      </c>
      <c r="E116" s="129">
        <v>52</v>
      </c>
      <c r="F116" s="129">
        <v>54</v>
      </c>
      <c r="G116" s="129">
        <f>SUM(E116+F116)</f>
        <v>106</v>
      </c>
      <c r="H116" s="57">
        <f t="shared" si="2"/>
        <v>81</v>
      </c>
      <c r="I116" s="136">
        <v>19809</v>
      </c>
      <c r="K116" s="61">
        <f t="shared" si="3"/>
        <v>69</v>
      </c>
    </row>
    <row r="117" spans="1:11">
      <c r="A117" s="135" t="s">
        <v>198</v>
      </c>
      <c r="B117" s="128" t="s">
        <v>217</v>
      </c>
      <c r="C117" s="129">
        <v>16.3</v>
      </c>
      <c r="D117" s="130">
        <v>16</v>
      </c>
      <c r="E117" s="129">
        <v>51</v>
      </c>
      <c r="F117" s="129">
        <v>55</v>
      </c>
      <c r="G117" s="129">
        <f>SUM(E117+F117)</f>
        <v>106</v>
      </c>
      <c r="H117" s="57">
        <f t="shared" si="2"/>
        <v>90</v>
      </c>
      <c r="I117" s="136">
        <v>17457</v>
      </c>
      <c r="K117" s="61">
        <f t="shared" si="3"/>
        <v>76</v>
      </c>
    </row>
    <row r="118" spans="1:11">
      <c r="A118" s="135" t="s">
        <v>139</v>
      </c>
      <c r="B118" s="128" t="s">
        <v>218</v>
      </c>
      <c r="C118" s="129">
        <v>13.5</v>
      </c>
      <c r="D118" s="130">
        <v>13</v>
      </c>
      <c r="E118" s="129">
        <v>50</v>
      </c>
      <c r="F118" s="129">
        <v>56</v>
      </c>
      <c r="G118" s="129">
        <f>SUM(E118+F118)</f>
        <v>106</v>
      </c>
      <c r="H118" s="57">
        <f t="shared" si="2"/>
        <v>93</v>
      </c>
      <c r="I118" s="136">
        <v>33865</v>
      </c>
      <c r="K118" s="61">
        <f t="shared" si="3"/>
        <v>31</v>
      </c>
    </row>
    <row r="119" spans="1:11">
      <c r="A119" s="135" t="s">
        <v>141</v>
      </c>
      <c r="B119" s="128" t="s">
        <v>226</v>
      </c>
      <c r="C119" s="129">
        <v>23.3</v>
      </c>
      <c r="D119" s="130">
        <v>24</v>
      </c>
      <c r="E119" s="129">
        <v>49</v>
      </c>
      <c r="F119" s="129">
        <v>57</v>
      </c>
      <c r="G119" s="129">
        <f>SUM(E119+F119)</f>
        <v>106</v>
      </c>
      <c r="H119" s="57">
        <f t="shared" si="2"/>
        <v>82</v>
      </c>
      <c r="I119" s="136">
        <v>19579</v>
      </c>
      <c r="K119" s="61">
        <f t="shared" si="3"/>
        <v>70</v>
      </c>
    </row>
    <row r="120" spans="1:11">
      <c r="A120" s="135" t="s">
        <v>202</v>
      </c>
      <c r="B120" s="128" t="s">
        <v>216</v>
      </c>
      <c r="C120" s="129">
        <v>19.8</v>
      </c>
      <c r="D120" s="130">
        <v>20</v>
      </c>
      <c r="E120" s="129">
        <v>47</v>
      </c>
      <c r="F120" s="129">
        <v>59</v>
      </c>
      <c r="G120" s="129">
        <f>SUM(E120+F120)</f>
        <v>106</v>
      </c>
      <c r="H120" s="57">
        <f t="shared" si="2"/>
        <v>86</v>
      </c>
      <c r="I120" s="136">
        <v>31476</v>
      </c>
      <c r="K120" s="61">
        <f t="shared" si="3"/>
        <v>37</v>
      </c>
    </row>
    <row r="121" spans="1:11">
      <c r="A121" s="135" t="s">
        <v>175</v>
      </c>
      <c r="B121" s="128" t="s">
        <v>223</v>
      </c>
      <c r="C121" s="129">
        <v>16</v>
      </c>
      <c r="D121" s="130">
        <v>16</v>
      </c>
      <c r="E121" s="129">
        <v>51</v>
      </c>
      <c r="F121" s="129">
        <v>56</v>
      </c>
      <c r="G121" s="129">
        <f>SUM(E121+F121)</f>
        <v>107</v>
      </c>
      <c r="H121" s="57">
        <f t="shared" si="2"/>
        <v>91</v>
      </c>
      <c r="I121" s="136">
        <v>20406</v>
      </c>
      <c r="K121" s="61">
        <f t="shared" si="3"/>
        <v>68</v>
      </c>
    </row>
    <row r="122" spans="1:11">
      <c r="A122" s="135" t="s">
        <v>173</v>
      </c>
      <c r="B122" s="128" t="s">
        <v>215</v>
      </c>
      <c r="C122" s="129">
        <v>17.100000000000001</v>
      </c>
      <c r="D122" s="130">
        <v>17</v>
      </c>
      <c r="E122" s="129">
        <v>49</v>
      </c>
      <c r="F122" s="129">
        <v>59</v>
      </c>
      <c r="G122" s="129">
        <f>SUM(E122+F122)</f>
        <v>108</v>
      </c>
      <c r="H122" s="57">
        <f t="shared" si="2"/>
        <v>91</v>
      </c>
      <c r="I122" s="136">
        <v>31971</v>
      </c>
      <c r="J122" s="1"/>
      <c r="K122" s="61">
        <f t="shared" si="3"/>
        <v>36</v>
      </c>
    </row>
    <row r="123" spans="1:11">
      <c r="A123" s="135" t="s">
        <v>179</v>
      </c>
      <c r="B123" s="128" t="s">
        <v>229</v>
      </c>
      <c r="C123" s="129">
        <v>31.3</v>
      </c>
      <c r="D123" s="130">
        <v>33</v>
      </c>
      <c r="E123" s="129">
        <v>52</v>
      </c>
      <c r="F123" s="129">
        <v>57</v>
      </c>
      <c r="G123" s="129">
        <f>SUM(E123+F123)</f>
        <v>109</v>
      </c>
      <c r="H123" s="57">
        <f t="shared" si="2"/>
        <v>76</v>
      </c>
      <c r="I123" s="136">
        <v>27699</v>
      </c>
      <c r="K123" s="61">
        <f t="shared" si="3"/>
        <v>48</v>
      </c>
    </row>
    <row r="124" spans="1:11">
      <c r="A124" s="135" t="s">
        <v>186</v>
      </c>
      <c r="B124" s="128" t="s">
        <v>215</v>
      </c>
      <c r="C124" s="129">
        <v>22</v>
      </c>
      <c r="D124" s="130">
        <v>23</v>
      </c>
      <c r="E124" s="129">
        <v>56</v>
      </c>
      <c r="F124" s="129">
        <v>54</v>
      </c>
      <c r="G124" s="129">
        <f>SUM(E124+F124)</f>
        <v>110</v>
      </c>
      <c r="H124" s="57">
        <f t="shared" si="2"/>
        <v>87</v>
      </c>
      <c r="I124" s="136">
        <v>25427</v>
      </c>
      <c r="K124" s="61">
        <f t="shared" si="3"/>
        <v>54</v>
      </c>
    </row>
    <row r="125" spans="1:11">
      <c r="A125" s="135" t="s">
        <v>180</v>
      </c>
      <c r="B125" s="128" t="s">
        <v>215</v>
      </c>
      <c r="C125" s="129">
        <v>32</v>
      </c>
      <c r="D125" s="130">
        <v>33</v>
      </c>
      <c r="E125" s="129">
        <v>52</v>
      </c>
      <c r="F125" s="129">
        <v>60</v>
      </c>
      <c r="G125" s="129">
        <f>SUM(E125+F125)</f>
        <v>112</v>
      </c>
      <c r="H125" s="57">
        <f t="shared" si="2"/>
        <v>79</v>
      </c>
      <c r="I125" s="136">
        <v>24362</v>
      </c>
      <c r="K125" s="61">
        <f t="shared" si="3"/>
        <v>57</v>
      </c>
    </row>
    <row r="126" spans="1:11">
      <c r="A126" s="135" t="s">
        <v>185</v>
      </c>
      <c r="B126" s="128" t="s">
        <v>224</v>
      </c>
      <c r="C126" s="129">
        <v>25.2</v>
      </c>
      <c r="D126" s="130">
        <v>26</v>
      </c>
      <c r="E126" s="129">
        <v>59</v>
      </c>
      <c r="F126" s="129">
        <v>54</v>
      </c>
      <c r="G126" s="129">
        <f>SUM(E126+F126)</f>
        <v>113</v>
      </c>
      <c r="H126" s="57">
        <f t="shared" si="2"/>
        <v>87</v>
      </c>
      <c r="I126" s="136">
        <v>16171</v>
      </c>
      <c r="K126" s="61">
        <f t="shared" si="3"/>
        <v>79</v>
      </c>
    </row>
    <row r="127" spans="1:11">
      <c r="A127" s="135" t="s">
        <v>171</v>
      </c>
      <c r="B127" s="128" t="s">
        <v>215</v>
      </c>
      <c r="C127" s="129">
        <v>25.7</v>
      </c>
      <c r="D127" s="130">
        <v>27</v>
      </c>
      <c r="E127" s="129">
        <v>52</v>
      </c>
      <c r="F127" s="129">
        <v>61</v>
      </c>
      <c r="G127" s="129">
        <f>SUM(E127+F127)</f>
        <v>113</v>
      </c>
      <c r="H127" s="57">
        <f t="shared" si="2"/>
        <v>86</v>
      </c>
      <c r="I127" s="136">
        <v>22767</v>
      </c>
      <c r="K127" s="61">
        <f t="shared" si="3"/>
        <v>61</v>
      </c>
    </row>
    <row r="128" spans="1:11">
      <c r="A128" s="135" t="s">
        <v>152</v>
      </c>
      <c r="B128" s="128" t="s">
        <v>216</v>
      </c>
      <c r="C128" s="129">
        <v>18.5</v>
      </c>
      <c r="D128" s="130">
        <v>19</v>
      </c>
      <c r="E128" s="129">
        <v>55</v>
      </c>
      <c r="F128" s="129">
        <v>59</v>
      </c>
      <c r="G128" s="129">
        <f>SUM(E128+F128)</f>
        <v>114</v>
      </c>
      <c r="H128" s="57">
        <f t="shared" si="2"/>
        <v>95</v>
      </c>
      <c r="I128" s="136">
        <v>23400</v>
      </c>
      <c r="K128" s="61">
        <f t="shared" si="3"/>
        <v>59</v>
      </c>
    </row>
    <row r="129" spans="1:11">
      <c r="A129" s="135" t="s">
        <v>210</v>
      </c>
      <c r="B129" s="128" t="s">
        <v>224</v>
      </c>
      <c r="C129" s="129">
        <v>17.2</v>
      </c>
      <c r="D129" s="130">
        <v>17</v>
      </c>
      <c r="E129" s="129">
        <v>53</v>
      </c>
      <c r="F129" s="129">
        <v>61</v>
      </c>
      <c r="G129" s="129">
        <f>SUM(E129+F129)</f>
        <v>114</v>
      </c>
      <c r="H129" s="57">
        <f t="shared" si="2"/>
        <v>97</v>
      </c>
      <c r="I129" s="136">
        <v>23449</v>
      </c>
      <c r="K129" s="61">
        <f t="shared" si="3"/>
        <v>59</v>
      </c>
    </row>
    <row r="130" spans="1:11">
      <c r="A130" s="135" t="s">
        <v>205</v>
      </c>
      <c r="B130" s="128" t="s">
        <v>229</v>
      </c>
      <c r="C130" s="129">
        <v>20.8</v>
      </c>
      <c r="D130" s="130">
        <v>21</v>
      </c>
      <c r="E130" s="129">
        <v>58</v>
      </c>
      <c r="F130" s="129">
        <v>58</v>
      </c>
      <c r="G130" s="129">
        <f>SUM(E130+F130)</f>
        <v>116</v>
      </c>
      <c r="H130" s="57">
        <f t="shared" si="2"/>
        <v>95</v>
      </c>
      <c r="I130" s="136">
        <v>20130</v>
      </c>
      <c r="K130" s="61">
        <f t="shared" si="3"/>
        <v>68</v>
      </c>
    </row>
    <row r="131" spans="1:11">
      <c r="A131" s="135" t="s">
        <v>129</v>
      </c>
      <c r="B131" s="128" t="s">
        <v>226</v>
      </c>
      <c r="C131" s="129">
        <v>24.6</v>
      </c>
      <c r="D131" s="130">
        <v>25</v>
      </c>
      <c r="E131" s="129">
        <v>56</v>
      </c>
      <c r="F131" s="129">
        <v>60</v>
      </c>
      <c r="G131" s="129">
        <f>SUM(E131+F131)</f>
        <v>116</v>
      </c>
      <c r="H131" s="57">
        <f t="shared" si="2"/>
        <v>91</v>
      </c>
      <c r="I131" s="136">
        <v>19718</v>
      </c>
      <c r="K131" s="61">
        <f t="shared" si="3"/>
        <v>70</v>
      </c>
    </row>
    <row r="132" spans="1:11">
      <c r="A132" s="135" t="s">
        <v>189</v>
      </c>
      <c r="B132" s="128" t="s">
        <v>27</v>
      </c>
      <c r="C132" s="129">
        <v>37.5</v>
      </c>
      <c r="D132" s="130">
        <v>39</v>
      </c>
      <c r="E132" s="129">
        <v>65</v>
      </c>
      <c r="F132" s="129">
        <v>54</v>
      </c>
      <c r="G132" s="129">
        <f>SUM(E132+F132)</f>
        <v>119</v>
      </c>
      <c r="H132" s="57">
        <f t="shared" si="2"/>
        <v>80</v>
      </c>
      <c r="I132" s="136">
        <v>17765</v>
      </c>
      <c r="K132" s="61">
        <f t="shared" si="3"/>
        <v>75</v>
      </c>
    </row>
    <row r="133" spans="1:11" ht="19.5" thickBot="1"/>
    <row r="134" spans="1:11" ht="20.25" thickBot="1">
      <c r="A134" s="97" t="s">
        <v>21</v>
      </c>
      <c r="B134" s="98"/>
      <c r="C134" s="98"/>
      <c r="D134" s="98"/>
      <c r="E134" s="98"/>
      <c r="F134" s="98"/>
      <c r="G134" s="98"/>
      <c r="H134" s="99"/>
      <c r="I134" s="1"/>
    </row>
    <row r="135" spans="1:11" s="95" customFormat="1" ht="20.25" thickBot="1">
      <c r="A135" s="67" t="s">
        <v>10</v>
      </c>
      <c r="B135" s="68" t="s">
        <v>8</v>
      </c>
      <c r="C135" s="5" t="s">
        <v>13</v>
      </c>
      <c r="D135" s="69" t="s">
        <v>1</v>
      </c>
      <c r="E135" s="69" t="s">
        <v>2</v>
      </c>
      <c r="F135" s="69" t="s">
        <v>3</v>
      </c>
      <c r="G135" s="69" t="s">
        <v>4</v>
      </c>
      <c r="H135" s="69" t="s">
        <v>5</v>
      </c>
      <c r="I135" s="53" t="s">
        <v>22</v>
      </c>
      <c r="J135" s="96"/>
      <c r="K135" s="54" t="s">
        <v>23</v>
      </c>
    </row>
    <row r="136" spans="1:11" ht="19.5">
      <c r="A136" s="33" t="s">
        <v>29</v>
      </c>
      <c r="B136" s="41" t="s">
        <v>27</v>
      </c>
      <c r="C136" s="42">
        <v>0.1</v>
      </c>
      <c r="D136" s="43">
        <v>1</v>
      </c>
      <c r="E136" s="42">
        <v>41</v>
      </c>
      <c r="F136" s="42">
        <v>41</v>
      </c>
      <c r="G136" s="166">
        <f>SUM(E136+F136)</f>
        <v>82</v>
      </c>
      <c r="H136" s="57">
        <f>(G136-D136)</f>
        <v>81</v>
      </c>
      <c r="I136" s="70">
        <v>25922</v>
      </c>
      <c r="J136" s="66" t="s">
        <v>30</v>
      </c>
      <c r="K136" s="61">
        <f t="shared" ref="K136:K140" si="4">DATEDIF(I136,$K$12,"Y")</f>
        <v>53</v>
      </c>
    </row>
    <row r="137" spans="1:11">
      <c r="A137" s="33" t="s">
        <v>105</v>
      </c>
      <c r="B137" s="41" t="s">
        <v>215</v>
      </c>
      <c r="C137" s="42">
        <v>17.2</v>
      </c>
      <c r="D137" s="43">
        <v>19</v>
      </c>
      <c r="E137" s="42">
        <v>50</v>
      </c>
      <c r="F137" s="42">
        <v>51</v>
      </c>
      <c r="G137" s="30">
        <f>SUM(E137+F137)</f>
        <v>101</v>
      </c>
      <c r="H137" s="57">
        <f>(G137-D137)</f>
        <v>82</v>
      </c>
      <c r="I137" s="70">
        <v>26288</v>
      </c>
      <c r="K137" s="61">
        <f t="shared" si="4"/>
        <v>52</v>
      </c>
    </row>
    <row r="138" spans="1:11">
      <c r="A138" s="33" t="s">
        <v>97</v>
      </c>
      <c r="B138" s="41" t="s">
        <v>226</v>
      </c>
      <c r="C138" s="42">
        <v>11.2</v>
      </c>
      <c r="D138" s="43">
        <v>13</v>
      </c>
      <c r="E138" s="42">
        <v>44</v>
      </c>
      <c r="F138" s="42">
        <v>53</v>
      </c>
      <c r="G138" s="30">
        <f>SUM(E138+F138)</f>
        <v>97</v>
      </c>
      <c r="H138" s="57">
        <f>(G138-D138)</f>
        <v>84</v>
      </c>
      <c r="I138" s="70">
        <v>35020</v>
      </c>
      <c r="K138" s="61">
        <f t="shared" si="4"/>
        <v>28</v>
      </c>
    </row>
    <row r="139" spans="1:11">
      <c r="A139" s="33" t="s">
        <v>234</v>
      </c>
      <c r="B139" s="41" t="s">
        <v>229</v>
      </c>
      <c r="C139" s="42">
        <v>8.1</v>
      </c>
      <c r="D139" s="43" t="s">
        <v>5</v>
      </c>
      <c r="E139" s="42" t="s">
        <v>232</v>
      </c>
      <c r="F139" s="42" t="s">
        <v>233</v>
      </c>
      <c r="G139" s="29" t="s">
        <v>9</v>
      </c>
      <c r="H139" s="158" t="s">
        <v>9</v>
      </c>
      <c r="I139" s="70">
        <v>32779</v>
      </c>
      <c r="K139" s="61">
        <f t="shared" si="4"/>
        <v>34</v>
      </c>
    </row>
    <row r="140" spans="1:11" ht="19.5" thickBot="1">
      <c r="A140" s="159" t="s">
        <v>106</v>
      </c>
      <c r="B140" s="160" t="s">
        <v>230</v>
      </c>
      <c r="C140" s="161">
        <v>19.399999999999999</v>
      </c>
      <c r="D140" s="162" t="s">
        <v>5</v>
      </c>
      <c r="E140" s="161" t="s">
        <v>232</v>
      </c>
      <c r="F140" s="161" t="s">
        <v>233</v>
      </c>
      <c r="G140" s="163" t="s">
        <v>9</v>
      </c>
      <c r="H140" s="164" t="s">
        <v>9</v>
      </c>
      <c r="I140" s="165">
        <v>20442</v>
      </c>
      <c r="K140" s="61">
        <f t="shared" si="4"/>
        <v>68</v>
      </c>
    </row>
  </sheetData>
  <sortState xmlns:xlrd2="http://schemas.microsoft.com/office/spreadsheetml/2017/richdata2" ref="A13:I132">
    <sortCondition ref="G13:G132"/>
    <sortCondition ref="F13:F132"/>
    <sortCondition ref="E13:E132"/>
  </sortState>
  <mergeCells count="10">
    <mergeCell ref="A134:H134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0511-8B00-44F3-8641-11F70AABED4A}">
  <sheetPr>
    <tabColor rgb="FF00B050"/>
  </sheetPr>
  <dimension ref="A1:G62"/>
  <sheetViews>
    <sheetView workbookViewId="0">
      <selection sqref="A1:E1"/>
    </sheetView>
  </sheetViews>
  <sheetFormatPr baseColWidth="10" defaultRowHeight="15"/>
  <cols>
    <col min="1" max="1" width="6.42578125" style="32" bestFit="1" customWidth="1"/>
    <col min="2" max="5" width="21.7109375" customWidth="1"/>
    <col min="6" max="6" width="2" bestFit="1" customWidth="1"/>
    <col min="7" max="7" width="4" bestFit="1" customWidth="1"/>
  </cols>
  <sheetData>
    <row r="1" spans="1:6" s="72" customFormat="1" ht="18.75" thickBot="1">
      <c r="A1" s="110" t="s">
        <v>36</v>
      </c>
      <c r="B1" s="110"/>
      <c r="C1" s="110"/>
      <c r="D1" s="110"/>
      <c r="E1" s="110"/>
    </row>
    <row r="2" spans="1:6" s="72" customFormat="1" ht="13.5" customHeight="1" thickBot="1">
      <c r="A2" s="111" t="s">
        <v>37</v>
      </c>
      <c r="B2" s="112"/>
      <c r="C2" s="112"/>
      <c r="D2" s="112"/>
      <c r="E2" s="113"/>
    </row>
    <row r="3" spans="1:6" s="73" customFormat="1" ht="15.75" thickBot="1">
      <c r="A3" s="114" t="s">
        <v>38</v>
      </c>
      <c r="B3" s="115"/>
      <c r="C3" s="115"/>
      <c r="D3" s="115"/>
      <c r="E3" s="116"/>
    </row>
    <row r="4" spans="1:6" s="73" customFormat="1">
      <c r="A4" s="117" t="s">
        <v>39</v>
      </c>
      <c r="B4" s="117"/>
      <c r="C4" s="117"/>
      <c r="D4" s="117"/>
      <c r="E4" s="117"/>
    </row>
    <row r="5" spans="1:6" s="73" customFormat="1" ht="15.75" thickBot="1">
      <c r="A5" s="117" t="s">
        <v>40</v>
      </c>
      <c r="B5" s="117"/>
      <c r="C5" s="117"/>
      <c r="D5" s="117"/>
      <c r="E5" s="117"/>
    </row>
    <row r="6" spans="1:6" ht="14.45" customHeight="1" thickBot="1">
      <c r="A6" s="107" t="s">
        <v>41</v>
      </c>
      <c r="B6" s="108"/>
      <c r="C6" s="108"/>
      <c r="D6" s="108"/>
      <c r="E6" s="109"/>
      <c r="F6" s="71"/>
    </row>
    <row r="7" spans="1:6" ht="12.95" customHeight="1">
      <c r="A7" s="74">
        <v>0.35416666666666702</v>
      </c>
      <c r="B7" s="75"/>
      <c r="C7" s="76"/>
      <c r="D7" s="76"/>
      <c r="E7" s="77"/>
      <c r="F7" s="71">
        <f t="shared" ref="F7:F28" si="0">COUNTA(B7,C7,D7,E7)</f>
        <v>0</v>
      </c>
    </row>
    <row r="8" spans="1:6" ht="12.95" customHeight="1">
      <c r="A8" s="74">
        <v>0.36111111111111099</v>
      </c>
      <c r="B8" s="78"/>
      <c r="C8" s="79"/>
      <c r="D8" s="79"/>
      <c r="E8" s="80"/>
      <c r="F8" s="71">
        <f t="shared" si="0"/>
        <v>0</v>
      </c>
    </row>
    <row r="9" spans="1:6" ht="12.95" customHeight="1">
      <c r="A9" s="74">
        <v>0.36805555555555503</v>
      </c>
      <c r="B9" s="78" t="s">
        <v>42</v>
      </c>
      <c r="C9" s="79" t="s">
        <v>43</v>
      </c>
      <c r="D9" s="79" t="s">
        <v>44</v>
      </c>
      <c r="E9" s="80"/>
      <c r="F9" s="71">
        <f t="shared" si="0"/>
        <v>3</v>
      </c>
    </row>
    <row r="10" spans="1:6" ht="12.95" customHeight="1">
      <c r="A10" s="74">
        <v>0.375</v>
      </c>
      <c r="B10" s="78" t="s">
        <v>45</v>
      </c>
      <c r="C10" s="79" t="s">
        <v>46</v>
      </c>
      <c r="D10" s="79" t="s">
        <v>47</v>
      </c>
      <c r="E10" s="80" t="s">
        <v>48</v>
      </c>
      <c r="F10" s="71">
        <f t="shared" si="0"/>
        <v>4</v>
      </c>
    </row>
    <row r="11" spans="1:6" ht="12.95" customHeight="1">
      <c r="A11" s="74">
        <v>0.38194444444444398</v>
      </c>
      <c r="B11" s="78" t="s">
        <v>49</v>
      </c>
      <c r="C11" s="79" t="s">
        <v>50</v>
      </c>
      <c r="D11" s="79" t="s">
        <v>51</v>
      </c>
      <c r="E11" s="80" t="s">
        <v>52</v>
      </c>
      <c r="F11" s="71">
        <f t="shared" si="0"/>
        <v>4</v>
      </c>
    </row>
    <row r="12" spans="1:6" ht="12.95" customHeight="1">
      <c r="A12" s="74">
        <v>0.38888888888888901</v>
      </c>
      <c r="B12" s="78" t="s">
        <v>53</v>
      </c>
      <c r="C12" s="79" t="s">
        <v>54</v>
      </c>
      <c r="D12" s="79" t="s">
        <v>55</v>
      </c>
      <c r="E12" s="80" t="s">
        <v>56</v>
      </c>
      <c r="F12" s="71">
        <f t="shared" si="0"/>
        <v>4</v>
      </c>
    </row>
    <row r="13" spans="1:6" ht="12.95" customHeight="1">
      <c r="A13" s="74">
        <v>0.39583333333333298</v>
      </c>
      <c r="B13" s="78" t="s">
        <v>29</v>
      </c>
      <c r="C13" s="79" t="s">
        <v>57</v>
      </c>
      <c r="D13" s="79" t="s">
        <v>58</v>
      </c>
      <c r="E13" s="80" t="s">
        <v>59</v>
      </c>
      <c r="F13" s="71">
        <f t="shared" si="0"/>
        <v>4</v>
      </c>
    </row>
    <row r="14" spans="1:6" ht="12.95" customHeight="1">
      <c r="A14" s="74">
        <v>0.40277777777777801</v>
      </c>
      <c r="B14" s="78" t="s">
        <v>60</v>
      </c>
      <c r="C14" s="79" t="s">
        <v>61</v>
      </c>
      <c r="D14" s="79" t="s">
        <v>62</v>
      </c>
      <c r="E14" s="80" t="s">
        <v>63</v>
      </c>
      <c r="F14" s="71">
        <f t="shared" si="0"/>
        <v>4</v>
      </c>
    </row>
    <row r="15" spans="1:6" ht="12.95" customHeight="1">
      <c r="A15" s="74">
        <v>0.40972222222222199</v>
      </c>
      <c r="B15" s="78" t="s">
        <v>64</v>
      </c>
      <c r="C15" s="79" t="s">
        <v>65</v>
      </c>
      <c r="D15" s="79" t="s">
        <v>66</v>
      </c>
      <c r="E15" s="80" t="s">
        <v>67</v>
      </c>
      <c r="F15" s="71">
        <f t="shared" si="0"/>
        <v>4</v>
      </c>
    </row>
    <row r="16" spans="1:6" ht="12.95" customHeight="1">
      <c r="A16" s="74">
        <v>0.41666666666666602</v>
      </c>
      <c r="B16" s="78" t="s">
        <v>68</v>
      </c>
      <c r="C16" s="79" t="s">
        <v>69</v>
      </c>
      <c r="D16" s="79" t="s">
        <v>70</v>
      </c>
      <c r="E16" s="80" t="s">
        <v>71</v>
      </c>
      <c r="F16" s="71">
        <f t="shared" si="0"/>
        <v>4</v>
      </c>
    </row>
    <row r="17" spans="1:7" ht="12.95" customHeight="1">
      <c r="A17" s="74">
        <v>0.42361111111111099</v>
      </c>
      <c r="B17" s="78" t="s">
        <v>72</v>
      </c>
      <c r="C17" s="79" t="s">
        <v>73</v>
      </c>
      <c r="D17" s="79" t="s">
        <v>74</v>
      </c>
      <c r="E17" s="80" t="s">
        <v>75</v>
      </c>
      <c r="F17" s="71">
        <f t="shared" si="0"/>
        <v>4</v>
      </c>
    </row>
    <row r="18" spans="1:7" ht="12.95" customHeight="1">
      <c r="A18" s="74">
        <v>0.43055555555555503</v>
      </c>
      <c r="B18" s="78" t="s">
        <v>76</v>
      </c>
      <c r="C18" s="79" t="s">
        <v>77</v>
      </c>
      <c r="D18" s="79" t="s">
        <v>78</v>
      </c>
      <c r="E18" s="80" t="s">
        <v>79</v>
      </c>
      <c r="F18" s="71">
        <f t="shared" si="0"/>
        <v>4</v>
      </c>
    </row>
    <row r="19" spans="1:7" ht="12.95" customHeight="1">
      <c r="A19" s="74">
        <v>0.437499999999999</v>
      </c>
      <c r="B19" s="78" t="s">
        <v>80</v>
      </c>
      <c r="C19" s="79" t="s">
        <v>81</v>
      </c>
      <c r="D19" s="79" t="s">
        <v>82</v>
      </c>
      <c r="E19" s="80" t="s">
        <v>83</v>
      </c>
      <c r="F19" s="71">
        <f t="shared" si="0"/>
        <v>4</v>
      </c>
    </row>
    <row r="20" spans="1:7" ht="12.95" customHeight="1">
      <c r="A20" s="74">
        <v>0.44444444444444398</v>
      </c>
      <c r="B20" s="78" t="s">
        <v>84</v>
      </c>
      <c r="C20" s="79" t="s">
        <v>85</v>
      </c>
      <c r="D20" s="79" t="s">
        <v>86</v>
      </c>
      <c r="E20" s="80" t="s">
        <v>87</v>
      </c>
      <c r="F20" s="71">
        <f t="shared" si="0"/>
        <v>4</v>
      </c>
    </row>
    <row r="21" spans="1:7" ht="12.95" customHeight="1">
      <c r="A21" s="74">
        <v>0.45138888888888801</v>
      </c>
      <c r="B21" s="78" t="s">
        <v>88</v>
      </c>
      <c r="C21" s="79" t="s">
        <v>89</v>
      </c>
      <c r="D21" s="79" t="s">
        <v>90</v>
      </c>
      <c r="E21" s="80"/>
      <c r="F21" s="71">
        <f t="shared" si="0"/>
        <v>3</v>
      </c>
    </row>
    <row r="22" spans="1:7" ht="12.95" customHeight="1">
      <c r="A22" s="74">
        <v>0.45833333333333298</v>
      </c>
      <c r="B22" s="78" t="s">
        <v>91</v>
      </c>
      <c r="C22" s="79" t="s">
        <v>92</v>
      </c>
      <c r="D22" s="79" t="s">
        <v>93</v>
      </c>
      <c r="E22" s="80"/>
      <c r="F22" s="71">
        <f t="shared" si="0"/>
        <v>3</v>
      </c>
    </row>
    <row r="23" spans="1:7" ht="12.95" customHeight="1">
      <c r="A23" s="74">
        <v>0.46527777777777701</v>
      </c>
      <c r="B23" s="78" t="s">
        <v>94</v>
      </c>
      <c r="C23" s="79" t="s">
        <v>95</v>
      </c>
      <c r="D23" s="79" t="s">
        <v>96</v>
      </c>
      <c r="E23" s="80"/>
      <c r="F23" s="71">
        <f t="shared" si="0"/>
        <v>3</v>
      </c>
    </row>
    <row r="24" spans="1:7" ht="12.95" customHeight="1">
      <c r="A24" s="74">
        <v>0.47222222222222099</v>
      </c>
      <c r="B24" s="78" t="s">
        <v>97</v>
      </c>
      <c r="C24" s="79" t="s">
        <v>98</v>
      </c>
      <c r="D24" s="79" t="s">
        <v>99</v>
      </c>
      <c r="E24" s="80" t="s">
        <v>100</v>
      </c>
      <c r="F24" s="71">
        <f t="shared" si="0"/>
        <v>4</v>
      </c>
    </row>
    <row r="25" spans="1:7" ht="12.95" customHeight="1">
      <c r="A25" s="74">
        <v>0.47916666666666602</v>
      </c>
      <c r="B25" s="78" t="s">
        <v>101</v>
      </c>
      <c r="C25" s="79" t="s">
        <v>102</v>
      </c>
      <c r="D25" s="79" t="s">
        <v>103</v>
      </c>
      <c r="E25" s="80" t="s">
        <v>104</v>
      </c>
      <c r="F25" s="71">
        <f t="shared" si="0"/>
        <v>4</v>
      </c>
    </row>
    <row r="26" spans="1:7" ht="12.95" customHeight="1">
      <c r="A26" s="74">
        <v>0.48611111111110999</v>
      </c>
      <c r="B26" s="78" t="s">
        <v>105</v>
      </c>
      <c r="C26" s="79" t="s">
        <v>106</v>
      </c>
      <c r="D26" s="79" t="s">
        <v>107</v>
      </c>
      <c r="E26" s="80"/>
      <c r="F26" s="71">
        <f t="shared" si="0"/>
        <v>3</v>
      </c>
    </row>
    <row r="27" spans="1:7" ht="12.95" customHeight="1" thickBot="1">
      <c r="A27" s="74">
        <v>0.49305555555555503</v>
      </c>
      <c r="B27" s="78" t="s">
        <v>108</v>
      </c>
      <c r="C27" s="79" t="s">
        <v>109</v>
      </c>
      <c r="D27" s="79" t="s">
        <v>110</v>
      </c>
      <c r="E27" s="80" t="s">
        <v>111</v>
      </c>
      <c r="F27" s="71">
        <f t="shared" si="0"/>
        <v>4</v>
      </c>
    </row>
    <row r="28" spans="1:7" ht="12.95" customHeight="1" thickBot="1">
      <c r="A28" s="81">
        <v>0.499999999999999</v>
      </c>
      <c r="B28" s="82" t="s">
        <v>112</v>
      </c>
      <c r="C28" s="83" t="s">
        <v>113</v>
      </c>
      <c r="D28" s="83" t="s">
        <v>114</v>
      </c>
      <c r="E28" s="84" t="s">
        <v>115</v>
      </c>
      <c r="F28" s="71">
        <f t="shared" si="0"/>
        <v>4</v>
      </c>
      <c r="G28" s="85">
        <f>SUM(F7:F28)</f>
        <v>75</v>
      </c>
    </row>
    <row r="29" spans="1:7" ht="10.5" customHeight="1"/>
    <row r="30" spans="1:7" s="72" customFormat="1" ht="18">
      <c r="A30" s="110" t="s">
        <v>33</v>
      </c>
      <c r="B30" s="110"/>
      <c r="C30" s="110"/>
      <c r="D30" s="110"/>
      <c r="E30" s="110"/>
    </row>
    <row r="31" spans="1:7" s="1" customFormat="1" ht="19.5" thickBot="1">
      <c r="A31" s="118" t="s">
        <v>34</v>
      </c>
      <c r="B31" s="118"/>
      <c r="C31" s="118"/>
      <c r="D31" s="118"/>
      <c r="E31" s="118"/>
    </row>
    <row r="32" spans="1:7" s="72" customFormat="1" ht="13.5" customHeight="1" thickBot="1">
      <c r="A32" s="111" t="s">
        <v>37</v>
      </c>
      <c r="B32" s="112"/>
      <c r="C32" s="112"/>
      <c r="D32" s="112"/>
      <c r="E32" s="113"/>
    </row>
    <row r="33" spans="1:6" s="86" customFormat="1" ht="15.75" thickBot="1">
      <c r="A33" s="114" t="s">
        <v>35</v>
      </c>
      <c r="B33" s="115"/>
      <c r="C33" s="115"/>
      <c r="D33" s="115"/>
      <c r="E33" s="116"/>
    </row>
    <row r="34" spans="1:6" s="73" customFormat="1">
      <c r="A34" s="117" t="s">
        <v>39</v>
      </c>
      <c r="B34" s="117"/>
      <c r="C34" s="117"/>
      <c r="D34" s="117"/>
      <c r="E34" s="117"/>
    </row>
    <row r="35" spans="1:6" s="73" customFormat="1" ht="15.75" thickBot="1">
      <c r="A35" s="117" t="s">
        <v>116</v>
      </c>
      <c r="B35" s="117"/>
      <c r="C35" s="117"/>
      <c r="D35" s="117"/>
      <c r="E35" s="117"/>
    </row>
    <row r="36" spans="1:6" ht="14.45" customHeight="1" thickBot="1">
      <c r="A36" s="107" t="s">
        <v>41</v>
      </c>
      <c r="B36" s="108"/>
      <c r="C36" s="108"/>
      <c r="D36" s="108"/>
      <c r="E36" s="109"/>
      <c r="F36" s="71"/>
    </row>
    <row r="37" spans="1:6" ht="12.95" customHeight="1">
      <c r="A37" s="87">
        <v>0.34027777777777773</v>
      </c>
      <c r="B37" s="152" t="s">
        <v>117</v>
      </c>
      <c r="C37" s="76" t="s">
        <v>118</v>
      </c>
      <c r="D37" s="76" t="s">
        <v>119</v>
      </c>
      <c r="E37" s="88"/>
      <c r="F37" s="71">
        <v>2</v>
      </c>
    </row>
    <row r="38" spans="1:6" ht="12.95" customHeight="1">
      <c r="A38" s="89">
        <v>0.34722222222222199</v>
      </c>
      <c r="B38" s="90" t="s">
        <v>120</v>
      </c>
      <c r="C38" s="79" t="s">
        <v>121</v>
      </c>
      <c r="D38" s="79" t="s">
        <v>122</v>
      </c>
      <c r="E38" s="80" t="s">
        <v>123</v>
      </c>
      <c r="F38" s="71">
        <f t="shared" ref="F37:F62" si="1">COUNTA(B38,C38,D38,E38)</f>
        <v>4</v>
      </c>
    </row>
    <row r="39" spans="1:6" ht="12.95" customHeight="1">
      <c r="A39" s="89">
        <v>0.35416666666666602</v>
      </c>
      <c r="B39" s="90" t="s">
        <v>124</v>
      </c>
      <c r="C39" s="79" t="s">
        <v>125</v>
      </c>
      <c r="D39" s="79" t="s">
        <v>126</v>
      </c>
      <c r="E39" s="151" t="s">
        <v>127</v>
      </c>
      <c r="F39" s="71">
        <v>3</v>
      </c>
    </row>
    <row r="40" spans="1:6" ht="12.95" customHeight="1">
      <c r="A40" s="89">
        <v>0.36111111111111099</v>
      </c>
      <c r="B40" s="90" t="s">
        <v>128</v>
      </c>
      <c r="C40" s="79" t="s">
        <v>129</v>
      </c>
      <c r="D40" s="150" t="s">
        <v>130</v>
      </c>
      <c r="E40" s="80" t="s">
        <v>131</v>
      </c>
      <c r="F40" s="71">
        <v>3</v>
      </c>
    </row>
    <row r="41" spans="1:6" ht="12.95" customHeight="1">
      <c r="A41" s="89">
        <v>0.36805555555555503</v>
      </c>
      <c r="B41" s="90" t="s">
        <v>132</v>
      </c>
      <c r="C41" s="79" t="s">
        <v>133</v>
      </c>
      <c r="D41" s="150" t="s">
        <v>134</v>
      </c>
      <c r="E41" s="80" t="s">
        <v>135</v>
      </c>
      <c r="F41" s="71">
        <v>3</v>
      </c>
    </row>
    <row r="42" spans="1:6" ht="12.95" customHeight="1">
      <c r="A42" s="89">
        <v>0.374999999999999</v>
      </c>
      <c r="B42" s="90" t="s">
        <v>136</v>
      </c>
      <c r="C42" s="79" t="s">
        <v>137</v>
      </c>
      <c r="D42" s="79" t="s">
        <v>138</v>
      </c>
      <c r="E42" s="80" t="s">
        <v>139</v>
      </c>
      <c r="F42" s="71">
        <f t="shared" si="1"/>
        <v>4</v>
      </c>
    </row>
    <row r="43" spans="1:6" ht="12.95" customHeight="1">
      <c r="A43" s="89">
        <v>0.38194444444444298</v>
      </c>
      <c r="B43" s="90" t="s">
        <v>140</v>
      </c>
      <c r="C43" s="79" t="s">
        <v>141</v>
      </c>
      <c r="D43" s="150" t="s">
        <v>142</v>
      </c>
      <c r="E43" s="80" t="s">
        <v>143</v>
      </c>
      <c r="F43" s="71">
        <v>3</v>
      </c>
    </row>
    <row r="44" spans="1:6" ht="12.95" customHeight="1">
      <c r="A44" s="89">
        <v>0.38888888888888801</v>
      </c>
      <c r="B44" s="90" t="s">
        <v>144</v>
      </c>
      <c r="C44" s="79" t="s">
        <v>145</v>
      </c>
      <c r="D44" s="79" t="s">
        <v>146</v>
      </c>
      <c r="E44" s="80" t="s">
        <v>147</v>
      </c>
      <c r="F44" s="71">
        <f t="shared" si="1"/>
        <v>4</v>
      </c>
    </row>
    <row r="45" spans="1:6" ht="12.95" customHeight="1">
      <c r="A45" s="89">
        <v>0.39583333333333198</v>
      </c>
      <c r="B45" s="90" t="s">
        <v>148</v>
      </c>
      <c r="C45" s="79" t="s">
        <v>149</v>
      </c>
      <c r="D45" s="79" t="s">
        <v>150</v>
      </c>
      <c r="E45" s="80"/>
      <c r="F45" s="71">
        <f t="shared" si="1"/>
        <v>3</v>
      </c>
    </row>
    <row r="46" spans="1:6" ht="12.95" customHeight="1">
      <c r="A46" s="89">
        <v>0.40277777777777601</v>
      </c>
      <c r="B46" s="90" t="s">
        <v>151</v>
      </c>
      <c r="C46" s="79" t="s">
        <v>152</v>
      </c>
      <c r="D46" s="79" t="s">
        <v>153</v>
      </c>
      <c r="E46" s="80" t="s">
        <v>154</v>
      </c>
      <c r="F46" s="71">
        <f t="shared" si="1"/>
        <v>4</v>
      </c>
    </row>
    <row r="47" spans="1:6" ht="12.95" customHeight="1">
      <c r="A47" s="89">
        <v>0.40972222222221999</v>
      </c>
      <c r="B47" s="90" t="s">
        <v>155</v>
      </c>
      <c r="C47" s="79" t="s">
        <v>156</v>
      </c>
      <c r="D47" s="79" t="s">
        <v>157</v>
      </c>
      <c r="E47" s="80" t="s">
        <v>158</v>
      </c>
      <c r="F47" s="71">
        <f t="shared" si="1"/>
        <v>4</v>
      </c>
    </row>
    <row r="48" spans="1:6" ht="12.95" customHeight="1">
      <c r="A48" s="89">
        <v>0.41666666666666502</v>
      </c>
      <c r="B48" s="90" t="s">
        <v>159</v>
      </c>
      <c r="C48" s="79" t="s">
        <v>160</v>
      </c>
      <c r="D48" s="79" t="s">
        <v>161</v>
      </c>
      <c r="E48" s="80" t="s">
        <v>162</v>
      </c>
      <c r="F48" s="71">
        <f t="shared" si="1"/>
        <v>4</v>
      </c>
    </row>
    <row r="49" spans="1:7" ht="12.95" customHeight="1">
      <c r="A49" s="89">
        <v>0.423611111111109</v>
      </c>
      <c r="B49" s="90" t="s">
        <v>163</v>
      </c>
      <c r="C49" s="79" t="s">
        <v>164</v>
      </c>
      <c r="D49" s="79" t="s">
        <v>165</v>
      </c>
      <c r="E49" s="80" t="s">
        <v>166</v>
      </c>
      <c r="F49" s="71">
        <f t="shared" si="1"/>
        <v>4</v>
      </c>
    </row>
    <row r="50" spans="1:7" ht="12.95" customHeight="1">
      <c r="A50" s="89">
        <v>0.43055555555555303</v>
      </c>
      <c r="B50" s="90" t="s">
        <v>167</v>
      </c>
      <c r="C50" s="79" t="s">
        <v>168</v>
      </c>
      <c r="D50" s="79" t="s">
        <v>169</v>
      </c>
      <c r="E50" s="80" t="s">
        <v>170</v>
      </c>
      <c r="F50" s="71">
        <f t="shared" si="1"/>
        <v>4</v>
      </c>
    </row>
    <row r="51" spans="1:7" ht="12.95" customHeight="1">
      <c r="A51" s="89">
        <v>0.437499999999997</v>
      </c>
      <c r="B51" s="90" t="s">
        <v>171</v>
      </c>
      <c r="C51" s="79" t="s">
        <v>172</v>
      </c>
      <c r="D51" s="79" t="s">
        <v>173</v>
      </c>
      <c r="E51" s="80" t="s">
        <v>174</v>
      </c>
      <c r="F51" s="71">
        <f t="shared" si="1"/>
        <v>4</v>
      </c>
    </row>
    <row r="52" spans="1:7" ht="12.95" customHeight="1">
      <c r="A52" s="89">
        <v>0.44444444444444198</v>
      </c>
      <c r="B52" s="90" t="s">
        <v>175</v>
      </c>
      <c r="C52" s="79" t="s">
        <v>176</v>
      </c>
      <c r="D52" s="79" t="s">
        <v>177</v>
      </c>
      <c r="E52" s="80" t="s">
        <v>178</v>
      </c>
      <c r="F52" s="71">
        <f t="shared" si="1"/>
        <v>4</v>
      </c>
    </row>
    <row r="53" spans="1:7" ht="12.95" customHeight="1">
      <c r="A53" s="91">
        <v>0.45138888888888601</v>
      </c>
      <c r="B53" s="78" t="s">
        <v>179</v>
      </c>
      <c r="C53" s="79" t="s">
        <v>180</v>
      </c>
      <c r="D53" s="79" t="s">
        <v>181</v>
      </c>
      <c r="E53" s="80" t="s">
        <v>182</v>
      </c>
      <c r="F53" s="71">
        <f t="shared" si="1"/>
        <v>4</v>
      </c>
    </row>
    <row r="54" spans="1:7" ht="12.95" customHeight="1">
      <c r="A54" s="91">
        <v>0.45833333333332998</v>
      </c>
      <c r="B54" s="78" t="s">
        <v>183</v>
      </c>
      <c r="C54" s="79" t="s">
        <v>184</v>
      </c>
      <c r="D54" s="79" t="s">
        <v>185</v>
      </c>
      <c r="E54" s="80" t="s">
        <v>186</v>
      </c>
      <c r="F54" s="71">
        <f t="shared" si="1"/>
        <v>4</v>
      </c>
    </row>
    <row r="55" spans="1:7" ht="12.95" customHeight="1">
      <c r="A55" s="91">
        <v>0.46527777777777501</v>
      </c>
      <c r="B55" s="78"/>
      <c r="C55" s="79"/>
      <c r="D55" s="79"/>
      <c r="E55" s="80"/>
      <c r="F55" s="71">
        <f t="shared" si="1"/>
        <v>0</v>
      </c>
    </row>
    <row r="56" spans="1:7" ht="12.95" customHeight="1">
      <c r="A56" s="91">
        <v>0.47222222222221899</v>
      </c>
      <c r="B56" s="78" t="s">
        <v>187</v>
      </c>
      <c r="C56" s="79" t="s">
        <v>188</v>
      </c>
      <c r="D56" s="79" t="s">
        <v>189</v>
      </c>
      <c r="E56" s="80" t="s">
        <v>190</v>
      </c>
      <c r="F56" s="71">
        <f t="shared" si="1"/>
        <v>4</v>
      </c>
    </row>
    <row r="57" spans="1:7" ht="12.95" customHeight="1">
      <c r="A57" s="91">
        <v>0.47916666666666302</v>
      </c>
      <c r="B57" s="78" t="s">
        <v>191</v>
      </c>
      <c r="C57" s="79" t="s">
        <v>192</v>
      </c>
      <c r="D57" s="79" t="s">
        <v>193</v>
      </c>
      <c r="E57" s="80" t="s">
        <v>194</v>
      </c>
      <c r="F57" s="71">
        <f t="shared" si="1"/>
        <v>4</v>
      </c>
    </row>
    <row r="58" spans="1:7" ht="12.95" customHeight="1">
      <c r="A58" s="91">
        <v>0.486111111111107</v>
      </c>
      <c r="B58" s="78" t="s">
        <v>195</v>
      </c>
      <c r="C58" s="79" t="s">
        <v>196</v>
      </c>
      <c r="D58" s="79" t="s">
        <v>197</v>
      </c>
      <c r="E58" s="80" t="s">
        <v>198</v>
      </c>
      <c r="F58" s="71">
        <f t="shared" si="1"/>
        <v>4</v>
      </c>
    </row>
    <row r="59" spans="1:7" ht="12.95" customHeight="1">
      <c r="A59" s="91">
        <v>0.49305555555555203</v>
      </c>
      <c r="B59" s="78" t="s">
        <v>199</v>
      </c>
      <c r="C59" s="79" t="s">
        <v>200</v>
      </c>
      <c r="D59" s="79" t="s">
        <v>201</v>
      </c>
      <c r="E59" s="80" t="s">
        <v>202</v>
      </c>
      <c r="F59" s="71">
        <f t="shared" si="1"/>
        <v>4</v>
      </c>
    </row>
    <row r="60" spans="1:7" ht="12.95" customHeight="1">
      <c r="A60" s="91">
        <v>0.499999999999996</v>
      </c>
      <c r="B60" s="78" t="s">
        <v>203</v>
      </c>
      <c r="C60" s="94" t="s">
        <v>204</v>
      </c>
      <c r="D60" s="79" t="s">
        <v>205</v>
      </c>
      <c r="E60" s="80" t="s">
        <v>206</v>
      </c>
      <c r="F60" s="71">
        <f t="shared" si="1"/>
        <v>4</v>
      </c>
    </row>
    <row r="61" spans="1:7" ht="12.95" customHeight="1" thickBot="1">
      <c r="A61" s="89">
        <v>0.50694444444443998</v>
      </c>
      <c r="B61" s="147" t="s">
        <v>207</v>
      </c>
      <c r="C61" s="79" t="s">
        <v>208</v>
      </c>
      <c r="D61" s="79" t="s">
        <v>209</v>
      </c>
      <c r="E61" s="80" t="s">
        <v>210</v>
      </c>
      <c r="F61" s="71">
        <v>3</v>
      </c>
    </row>
    <row r="62" spans="1:7" ht="12.95" customHeight="1" thickBot="1">
      <c r="A62" s="92">
        <v>0.51388888888888395</v>
      </c>
      <c r="B62" s="93" t="s">
        <v>211</v>
      </c>
      <c r="C62" s="83" t="s">
        <v>212</v>
      </c>
      <c r="D62" s="83" t="s">
        <v>213</v>
      </c>
      <c r="E62" s="148" t="s">
        <v>214</v>
      </c>
      <c r="F62" s="71">
        <v>3</v>
      </c>
      <c r="G62" s="85">
        <f>SUM(F37:F62)</f>
        <v>91</v>
      </c>
    </row>
  </sheetData>
  <mergeCells count="13">
    <mergeCell ref="A36:E36"/>
    <mergeCell ref="A30:E30"/>
    <mergeCell ref="A31:E31"/>
    <mergeCell ref="A32:E32"/>
    <mergeCell ref="A33:E33"/>
    <mergeCell ref="A34:E34"/>
    <mergeCell ref="A35:E35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G32"/>
  <sheetViews>
    <sheetView workbookViewId="0">
      <selection sqref="A1:E1"/>
    </sheetView>
  </sheetViews>
  <sheetFormatPr baseColWidth="10" defaultRowHeight="15"/>
  <cols>
    <col min="1" max="1" width="6.42578125" style="32" bestFit="1" customWidth="1"/>
    <col min="2" max="5" width="21.7109375" customWidth="1"/>
    <col min="6" max="6" width="2.140625" customWidth="1"/>
    <col min="7" max="7" width="4" bestFit="1" customWidth="1"/>
  </cols>
  <sheetData>
    <row r="1" spans="1:6" s="72" customFormat="1" ht="18">
      <c r="A1" s="110" t="s">
        <v>235</v>
      </c>
      <c r="B1" s="110"/>
      <c r="C1" s="110"/>
      <c r="D1" s="110"/>
      <c r="E1" s="110"/>
    </row>
    <row r="2" spans="1:6" s="72" customFormat="1" ht="18.75" thickBot="1">
      <c r="A2" s="118" t="s">
        <v>34</v>
      </c>
      <c r="B2" s="118"/>
      <c r="C2" s="118"/>
      <c r="D2" s="118"/>
      <c r="E2" s="118"/>
    </row>
    <row r="3" spans="1:6" s="72" customFormat="1" ht="13.5" customHeight="1" thickBot="1">
      <c r="A3" s="111" t="s">
        <v>37</v>
      </c>
      <c r="B3" s="112"/>
      <c r="C3" s="112"/>
      <c r="D3" s="112"/>
      <c r="E3" s="113"/>
    </row>
    <row r="4" spans="1:6" s="73" customFormat="1" ht="15.75" thickBot="1">
      <c r="A4" s="114" t="s">
        <v>35</v>
      </c>
      <c r="B4" s="115"/>
      <c r="C4" s="115"/>
      <c r="D4" s="115"/>
      <c r="E4" s="116"/>
    </row>
    <row r="5" spans="1:6" s="73" customFormat="1">
      <c r="A5" s="117" t="s">
        <v>236</v>
      </c>
      <c r="B5" s="117"/>
      <c r="C5" s="117"/>
      <c r="D5" s="117"/>
      <c r="E5" s="117"/>
    </row>
    <row r="6" spans="1:6" s="73" customFormat="1" ht="15.75" thickBot="1">
      <c r="A6" s="117" t="s">
        <v>237</v>
      </c>
      <c r="B6" s="117"/>
      <c r="C6" s="117"/>
      <c r="D6" s="117"/>
      <c r="E6" s="117"/>
    </row>
    <row r="7" spans="1:6" ht="14.45" customHeight="1" thickBot="1">
      <c r="A7" s="107" t="s">
        <v>41</v>
      </c>
      <c r="B7" s="108"/>
      <c r="C7" s="108"/>
      <c r="D7" s="108"/>
      <c r="E7" s="109"/>
      <c r="F7" s="96"/>
    </row>
    <row r="8" spans="1:6" ht="14.45" customHeight="1">
      <c r="A8" s="154">
        <v>0.34722222222222499</v>
      </c>
      <c r="B8" s="75"/>
      <c r="C8" s="153"/>
      <c r="D8" s="76"/>
      <c r="E8" s="77"/>
      <c r="F8" s="96">
        <f t="shared" ref="F8:F31" si="0">COUNTA(B8,C8,D8,E8)</f>
        <v>0</v>
      </c>
    </row>
    <row r="9" spans="1:6" ht="14.25" customHeight="1">
      <c r="A9" s="154">
        <v>0.35416666666667002</v>
      </c>
      <c r="B9" s="78" t="s">
        <v>101</v>
      </c>
      <c r="C9" s="79" t="s">
        <v>102</v>
      </c>
      <c r="D9" s="79" t="s">
        <v>103</v>
      </c>
      <c r="E9" s="80" t="s">
        <v>104</v>
      </c>
      <c r="F9" s="96">
        <f t="shared" si="0"/>
        <v>4</v>
      </c>
    </row>
    <row r="10" spans="1:6" ht="14.45" customHeight="1">
      <c r="A10" s="154">
        <v>0.36111111111111499</v>
      </c>
      <c r="B10" s="78"/>
      <c r="C10" s="79"/>
      <c r="D10" s="79"/>
      <c r="E10" s="80"/>
      <c r="F10" s="96">
        <f t="shared" si="0"/>
        <v>0</v>
      </c>
    </row>
    <row r="11" spans="1:6" ht="14.45" customHeight="1">
      <c r="A11" s="154">
        <v>0.36805555555556002</v>
      </c>
      <c r="B11" s="78"/>
      <c r="C11" s="79"/>
      <c r="D11" s="79"/>
      <c r="E11" s="80"/>
      <c r="F11" s="96">
        <f t="shared" si="0"/>
        <v>0</v>
      </c>
    </row>
    <row r="12" spans="1:6" ht="14.25" customHeight="1">
      <c r="A12" s="154">
        <v>0.375000000000005</v>
      </c>
      <c r="B12" s="78"/>
      <c r="C12" s="79"/>
      <c r="D12" s="79"/>
      <c r="E12" s="80"/>
      <c r="F12" s="96">
        <f t="shared" si="0"/>
        <v>0</v>
      </c>
    </row>
    <row r="13" spans="1:6" ht="14.45" customHeight="1">
      <c r="A13" s="154">
        <v>0.38194444444445003</v>
      </c>
      <c r="B13" s="78" t="s">
        <v>100</v>
      </c>
      <c r="C13" s="79" t="s">
        <v>238</v>
      </c>
      <c r="D13" s="79" t="s">
        <v>239</v>
      </c>
      <c r="E13" s="80" t="s">
        <v>43</v>
      </c>
      <c r="F13" s="96">
        <f t="shared" si="0"/>
        <v>4</v>
      </c>
    </row>
    <row r="14" spans="1:6" ht="14.45" customHeight="1">
      <c r="A14" s="154">
        <v>0.388888888888895</v>
      </c>
      <c r="B14" s="78"/>
      <c r="C14" s="79"/>
      <c r="D14" s="79"/>
      <c r="E14" s="80"/>
      <c r="F14" s="96">
        <f t="shared" si="0"/>
        <v>0</v>
      </c>
    </row>
    <row r="15" spans="1:6" ht="14.45" customHeight="1">
      <c r="A15" s="154">
        <v>0.39583333333333998</v>
      </c>
      <c r="B15" s="78" t="s">
        <v>29</v>
      </c>
      <c r="C15" s="79" t="s">
        <v>53</v>
      </c>
      <c r="D15" s="79" t="s">
        <v>54</v>
      </c>
      <c r="E15" s="80" t="s">
        <v>56</v>
      </c>
      <c r="F15" s="96">
        <f t="shared" si="0"/>
        <v>4</v>
      </c>
    </row>
    <row r="16" spans="1:6" ht="14.45" customHeight="1">
      <c r="A16" s="154">
        <v>0.40277777777778501</v>
      </c>
      <c r="B16" s="78" t="s">
        <v>62</v>
      </c>
      <c r="C16" s="79" t="s">
        <v>61</v>
      </c>
      <c r="D16" s="79" t="s">
        <v>63</v>
      </c>
      <c r="E16" s="80" t="s">
        <v>240</v>
      </c>
      <c r="F16" s="96">
        <f t="shared" si="0"/>
        <v>4</v>
      </c>
    </row>
    <row r="17" spans="1:7" ht="14.45" customHeight="1">
      <c r="A17" s="154">
        <v>0.40972222222222998</v>
      </c>
      <c r="B17" s="78"/>
      <c r="C17" s="149"/>
      <c r="D17" s="149"/>
      <c r="E17" s="80"/>
      <c r="F17" s="96">
        <f t="shared" si="0"/>
        <v>0</v>
      </c>
    </row>
    <row r="18" spans="1:7" ht="14.45" customHeight="1">
      <c r="A18" s="154">
        <v>0.41666666666667501</v>
      </c>
      <c r="B18" s="78" t="s">
        <v>72</v>
      </c>
      <c r="C18" s="79" t="s">
        <v>73</v>
      </c>
      <c r="D18" s="79" t="s">
        <v>74</v>
      </c>
      <c r="E18" s="80" t="s">
        <v>75</v>
      </c>
      <c r="F18" s="96">
        <f t="shared" si="0"/>
        <v>4</v>
      </c>
    </row>
    <row r="19" spans="1:7" ht="14.45" customHeight="1">
      <c r="A19" s="154">
        <v>0.42361111111111999</v>
      </c>
      <c r="B19" s="78" t="s">
        <v>68</v>
      </c>
      <c r="C19" s="79" t="s">
        <v>69</v>
      </c>
      <c r="D19" s="79" t="s">
        <v>70</v>
      </c>
      <c r="E19" s="80" t="s">
        <v>71</v>
      </c>
      <c r="F19" s="96">
        <f t="shared" si="0"/>
        <v>4</v>
      </c>
    </row>
    <row r="20" spans="1:7" ht="14.45" customHeight="1">
      <c r="A20" s="154">
        <v>0.43055555555556502</v>
      </c>
      <c r="B20" s="78" t="s">
        <v>64</v>
      </c>
      <c r="C20" s="79" t="s">
        <v>65</v>
      </c>
      <c r="D20" s="79" t="s">
        <v>66</v>
      </c>
      <c r="E20" s="80" t="s">
        <v>67</v>
      </c>
      <c r="F20" s="96">
        <f t="shared" si="0"/>
        <v>4</v>
      </c>
    </row>
    <row r="21" spans="1:7" ht="14.45" customHeight="1">
      <c r="A21" s="154">
        <v>0.43750000000000999</v>
      </c>
      <c r="B21" s="78" t="s">
        <v>241</v>
      </c>
      <c r="C21" s="79" t="s">
        <v>242</v>
      </c>
      <c r="D21" s="79" t="s">
        <v>243</v>
      </c>
      <c r="E21" s="80" t="s">
        <v>254</v>
      </c>
      <c r="F21" s="96">
        <f t="shared" si="0"/>
        <v>4</v>
      </c>
    </row>
    <row r="22" spans="1:7" ht="14.45" customHeight="1">
      <c r="A22" s="154">
        <v>0.44444444444445502</v>
      </c>
      <c r="B22" s="78" t="s">
        <v>76</v>
      </c>
      <c r="C22" s="79" t="s">
        <v>77</v>
      </c>
      <c r="D22" s="79" t="s">
        <v>78</v>
      </c>
      <c r="E22" s="80" t="s">
        <v>79</v>
      </c>
      <c r="F22" s="96">
        <f t="shared" si="0"/>
        <v>4</v>
      </c>
    </row>
    <row r="23" spans="1:7" ht="14.45" customHeight="1">
      <c r="A23" s="154">
        <v>0.4513888888889</v>
      </c>
      <c r="B23" s="78" t="s">
        <v>80</v>
      </c>
      <c r="C23" s="79" t="s">
        <v>81</v>
      </c>
      <c r="D23" s="79" t="s">
        <v>82</v>
      </c>
      <c r="E23" s="80" t="s">
        <v>83</v>
      </c>
      <c r="F23" s="96">
        <f t="shared" si="0"/>
        <v>4</v>
      </c>
    </row>
    <row r="24" spans="1:7" ht="14.45" customHeight="1">
      <c r="A24" s="154">
        <v>0.45833333333334503</v>
      </c>
      <c r="B24" s="78" t="s">
        <v>51</v>
      </c>
      <c r="C24" s="79" t="s">
        <v>50</v>
      </c>
      <c r="D24" s="79" t="s">
        <v>49</v>
      </c>
      <c r="E24" s="80" t="s">
        <v>52</v>
      </c>
      <c r="F24" s="96">
        <f t="shared" si="0"/>
        <v>4</v>
      </c>
    </row>
    <row r="25" spans="1:7" ht="14.45" customHeight="1">
      <c r="A25" s="154">
        <v>0.465277777777791</v>
      </c>
      <c r="B25" s="78" t="s">
        <v>84</v>
      </c>
      <c r="C25" s="79" t="s">
        <v>85</v>
      </c>
      <c r="D25" s="79" t="s">
        <v>86</v>
      </c>
      <c r="E25" s="80" t="s">
        <v>87</v>
      </c>
      <c r="F25" s="96">
        <f t="shared" si="0"/>
        <v>4</v>
      </c>
    </row>
    <row r="26" spans="1:7" ht="14.45" customHeight="1">
      <c r="A26" s="154">
        <v>0.47222222222223598</v>
      </c>
      <c r="B26" s="78" t="s">
        <v>91</v>
      </c>
      <c r="C26" s="79" t="s">
        <v>92</v>
      </c>
      <c r="D26" s="79" t="s">
        <v>93</v>
      </c>
      <c r="E26" s="80"/>
      <c r="F26" s="96">
        <f t="shared" si="0"/>
        <v>3</v>
      </c>
    </row>
    <row r="27" spans="1:7" ht="14.45" customHeight="1">
      <c r="A27" s="154">
        <v>0.47916666666668101</v>
      </c>
      <c r="B27" s="78" t="s">
        <v>98</v>
      </c>
      <c r="C27" s="79" t="s">
        <v>99</v>
      </c>
      <c r="D27" s="79" t="s">
        <v>110</v>
      </c>
      <c r="E27" s="151" t="s">
        <v>111</v>
      </c>
      <c r="F27" s="96">
        <v>3</v>
      </c>
    </row>
    <row r="28" spans="1:7" ht="14.45" customHeight="1">
      <c r="A28" s="154">
        <v>0.48611111111112598</v>
      </c>
      <c r="B28" s="78" t="s">
        <v>45</v>
      </c>
      <c r="C28" s="79" t="s">
        <v>46</v>
      </c>
      <c r="D28" s="79" t="s">
        <v>47</v>
      </c>
      <c r="E28" s="80" t="s">
        <v>48</v>
      </c>
      <c r="F28" s="96">
        <f t="shared" si="0"/>
        <v>4</v>
      </c>
    </row>
    <row r="29" spans="1:7" ht="14.45" customHeight="1">
      <c r="A29" s="154">
        <v>0.49305555555557101</v>
      </c>
      <c r="B29" s="78" t="s">
        <v>105</v>
      </c>
      <c r="C29" s="79" t="s">
        <v>97</v>
      </c>
      <c r="D29" s="79" t="s">
        <v>234</v>
      </c>
      <c r="E29" s="80" t="s">
        <v>106</v>
      </c>
      <c r="F29" s="96">
        <f t="shared" si="0"/>
        <v>4</v>
      </c>
    </row>
    <row r="30" spans="1:7" ht="14.45" customHeight="1" thickBot="1">
      <c r="A30" s="154">
        <v>0.50000000000001599</v>
      </c>
      <c r="B30" s="78" t="s">
        <v>94</v>
      </c>
      <c r="C30" s="79" t="s">
        <v>244</v>
      </c>
      <c r="D30" s="79" t="s">
        <v>95</v>
      </c>
      <c r="E30" s="151" t="s">
        <v>245</v>
      </c>
      <c r="F30" s="96">
        <v>3</v>
      </c>
    </row>
    <row r="31" spans="1:7" ht="14.45" customHeight="1" thickBot="1">
      <c r="A31" s="168">
        <v>0.50694444444446096</v>
      </c>
      <c r="B31" s="82" t="s">
        <v>246</v>
      </c>
      <c r="C31" s="83" t="s">
        <v>247</v>
      </c>
      <c r="D31" s="83" t="s">
        <v>109</v>
      </c>
      <c r="E31" s="84" t="s">
        <v>108</v>
      </c>
      <c r="F31" s="96">
        <f t="shared" si="0"/>
        <v>4</v>
      </c>
      <c r="G31" s="85">
        <f>SUM(F8:F31)</f>
        <v>69</v>
      </c>
    </row>
    <row r="32" spans="1:7" ht="13.5" customHeight="1"/>
  </sheetData>
  <mergeCells count="7">
    <mergeCell ref="A7:E7"/>
    <mergeCell ref="A1:E1"/>
    <mergeCell ref="A2:E2"/>
    <mergeCell ref="A3:E3"/>
    <mergeCell ref="A4:E4"/>
    <mergeCell ref="A5:E5"/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1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19" t="str">
        <f>'CAB Hasta 9,9'!A1:H1</f>
        <v>FEDERACION REGIONAL</v>
      </c>
      <c r="B1" s="119"/>
      <c r="C1" s="119"/>
      <c r="D1" s="119"/>
      <c r="E1" s="119"/>
      <c r="F1" s="119"/>
      <c r="G1" s="119"/>
      <c r="H1" s="119"/>
      <c r="I1" s="119"/>
    </row>
    <row r="2" spans="1:10" ht="19.5">
      <c r="A2" s="119" t="str">
        <f>'CAB Hasta 9,9'!A2:H2</f>
        <v>DE GOLF MAR Y SIERRAS</v>
      </c>
      <c r="B2" s="119"/>
      <c r="C2" s="119"/>
      <c r="D2" s="119"/>
      <c r="E2" s="119"/>
      <c r="F2" s="119"/>
      <c r="G2" s="119"/>
      <c r="H2" s="119"/>
      <c r="I2" s="119"/>
    </row>
    <row r="3" spans="1:10">
      <c r="A3" s="120" t="str">
        <f>'CAB Hasta 9,9'!A4:H4</f>
        <v>COSTA ESMERALDA</v>
      </c>
      <c r="B3" s="120"/>
      <c r="C3" s="120"/>
      <c r="D3" s="120"/>
      <c r="E3" s="120"/>
      <c r="F3" s="120"/>
      <c r="G3" s="120"/>
      <c r="H3" s="120"/>
      <c r="I3" s="120"/>
    </row>
    <row r="4" spans="1:10" ht="19.5" thickBot="1">
      <c r="A4" s="120" t="str">
        <f>'CAB Hasta 9,9'!A5:H5</f>
        <v>GOLF &amp; LINKS</v>
      </c>
      <c r="B4" s="120"/>
      <c r="C4" s="120"/>
      <c r="D4" s="120"/>
      <c r="E4" s="120"/>
      <c r="F4" s="120"/>
      <c r="G4" s="120"/>
      <c r="H4" s="120"/>
      <c r="I4" s="120"/>
    </row>
    <row r="5" spans="1:10" ht="20.25" thickBot="1">
      <c r="A5" s="124" t="str">
        <f>'CAB Hasta 9,9'!A6:H6</f>
        <v>5° FECHA DEL RANKING DE MAYORES</v>
      </c>
      <c r="B5" s="125"/>
      <c r="C5" s="125"/>
      <c r="D5" s="125"/>
      <c r="E5" s="125"/>
      <c r="F5" s="125"/>
      <c r="G5" s="125"/>
      <c r="H5" s="125"/>
      <c r="I5" s="126"/>
    </row>
    <row r="6" spans="1:10">
      <c r="A6" s="127" t="str">
        <f>'CAB Hasta 9,9'!A8:H8</f>
        <v>DOS VUELTAS DE 9 HOYOS MEDAL PLAY</v>
      </c>
      <c r="B6" s="127"/>
      <c r="C6" s="127"/>
      <c r="D6" s="127"/>
      <c r="E6" s="127"/>
      <c r="F6" s="127"/>
      <c r="G6" s="127"/>
      <c r="H6" s="127"/>
      <c r="I6" s="127"/>
    </row>
    <row r="7" spans="1:10" ht="19.5" thickBot="1">
      <c r="A7" s="127" t="str">
        <f>'CAB Hasta 9,9'!A9:H9</f>
        <v>SABADO 10 Y DOMINGO 11 DE JUNIO DE 2023</v>
      </c>
      <c r="B7" s="127"/>
      <c r="C7" s="127"/>
      <c r="D7" s="127"/>
      <c r="E7" s="127"/>
      <c r="F7" s="127"/>
      <c r="G7" s="127"/>
      <c r="H7" s="127"/>
      <c r="I7" s="127"/>
    </row>
    <row r="8" spans="1:10" ht="20.25" thickBot="1">
      <c r="A8" s="121" t="s">
        <v>24</v>
      </c>
      <c r="B8" s="122"/>
      <c r="C8" s="122"/>
      <c r="D8" s="122"/>
      <c r="E8" s="122"/>
      <c r="F8" s="122"/>
      <c r="G8" s="122"/>
      <c r="H8" s="122"/>
      <c r="I8" s="123"/>
      <c r="J8" s="60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60"/>
    </row>
    <row r="10" spans="1:10" ht="19.5">
      <c r="A10" s="12" t="s">
        <v>11</v>
      </c>
      <c r="B10" s="13" t="s">
        <v>29</v>
      </c>
      <c r="C10" s="14" t="s">
        <v>27</v>
      </c>
      <c r="D10" s="14">
        <v>-0.4</v>
      </c>
      <c r="E10" s="14">
        <v>-1</v>
      </c>
      <c r="F10" s="12">
        <v>38</v>
      </c>
      <c r="G10" s="16">
        <v>37</v>
      </c>
      <c r="H10" s="34">
        <f>SUM(F10:G10)</f>
        <v>75</v>
      </c>
      <c r="I10" s="15" t="s">
        <v>9</v>
      </c>
      <c r="J10" s="60"/>
    </row>
    <row r="11" spans="1:10" ht="20.25" thickBot="1">
      <c r="A11" s="35" t="s">
        <v>12</v>
      </c>
      <c r="B11" s="17" t="s">
        <v>28</v>
      </c>
      <c r="C11" s="62" t="s">
        <v>9</v>
      </c>
      <c r="D11" s="62" t="s">
        <v>9</v>
      </c>
      <c r="E11" s="62" t="s">
        <v>9</v>
      </c>
      <c r="F11" s="63" t="s">
        <v>9</v>
      </c>
      <c r="G11" s="64" t="s">
        <v>9</v>
      </c>
      <c r="H11" s="65" t="s">
        <v>9</v>
      </c>
      <c r="I11" s="20" t="s">
        <v>9</v>
      </c>
      <c r="J11" s="60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60"/>
    </row>
    <row r="13" spans="1:10" ht="20.25" thickBot="1">
      <c r="A13" s="121" t="str">
        <f>DAM!A11</f>
        <v>DAMAS CATEGORIA UNICA</v>
      </c>
      <c r="B13" s="122"/>
      <c r="C13" s="122"/>
      <c r="D13" s="122"/>
      <c r="E13" s="122"/>
      <c r="F13" s="122"/>
      <c r="G13" s="122"/>
      <c r="H13" s="122"/>
      <c r="I13" s="123"/>
      <c r="J13" s="60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60"/>
    </row>
    <row r="15" spans="1:10" ht="19.5">
      <c r="A15" s="12" t="s">
        <v>11</v>
      </c>
      <c r="B15" s="13" t="s">
        <v>28</v>
      </c>
      <c r="C15" s="14" t="s">
        <v>9</v>
      </c>
      <c r="D15" s="14" t="s">
        <v>9</v>
      </c>
      <c r="E15" s="14" t="s">
        <v>9</v>
      </c>
      <c r="F15" s="12" t="s">
        <v>9</v>
      </c>
      <c r="G15" s="16" t="s">
        <v>9</v>
      </c>
      <c r="H15" s="34" t="s">
        <v>9</v>
      </c>
      <c r="I15" s="15" t="s">
        <v>9</v>
      </c>
      <c r="J15" s="60"/>
    </row>
    <row r="16" spans="1:10" ht="20.25" thickBot="1">
      <c r="A16" s="35" t="s">
        <v>12</v>
      </c>
      <c r="B16" s="17" t="str">
        <f>DAM!A14</f>
        <v>VILLANUEVA SILVIA</v>
      </c>
      <c r="C16" s="62" t="str">
        <f>DAM!B14</f>
        <v>SPGC</v>
      </c>
      <c r="D16" s="62">
        <f>DAM!C14</f>
        <v>17.2</v>
      </c>
      <c r="E16" s="62">
        <f>DAM!D14</f>
        <v>19</v>
      </c>
      <c r="F16" s="63">
        <f>DAM!E14</f>
        <v>50</v>
      </c>
      <c r="G16" s="64">
        <f>DAM!F14</f>
        <v>51</v>
      </c>
      <c r="H16" s="65">
        <f>SUM(F16:G16)</f>
        <v>101</v>
      </c>
      <c r="I16" s="20">
        <f>(H16-E16)</f>
        <v>82</v>
      </c>
      <c r="J16" s="60"/>
    </row>
    <row r="17" spans="1:10" ht="19.5" thickBot="1">
      <c r="A17" s="1"/>
      <c r="E17" s="1"/>
      <c r="J17" s="60"/>
    </row>
    <row r="18" spans="1:10" ht="20.25" thickBot="1">
      <c r="A18" s="121" t="s">
        <v>25</v>
      </c>
      <c r="B18" s="122"/>
      <c r="C18" s="122"/>
      <c r="D18" s="122"/>
      <c r="E18" s="122"/>
      <c r="F18" s="122"/>
      <c r="G18" s="122"/>
      <c r="H18" s="122"/>
      <c r="I18" s="123"/>
      <c r="J18" s="60"/>
    </row>
    <row r="19" spans="1:10" ht="20.25" thickBot="1">
      <c r="A19" s="7"/>
      <c r="B19" s="8" t="s">
        <v>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56" t="s">
        <v>9</v>
      </c>
      <c r="J19" s="60"/>
    </row>
    <row r="20" spans="1:10" ht="19.5">
      <c r="A20" s="12" t="s">
        <v>11</v>
      </c>
      <c r="B20" s="13" t="str">
        <f>'SIN VENTAJA DAMAS Y CABALLEROS'!A13</f>
        <v>PATTI SEBASTIAN</v>
      </c>
      <c r="C20" s="14" t="str">
        <f>'SIN VENTAJA DAMAS Y CABALLEROS'!B13</f>
        <v>SPGC</v>
      </c>
      <c r="D20" s="14">
        <f>'SIN VENTAJA DAMAS Y CABALLEROS'!C13</f>
        <v>1.8</v>
      </c>
      <c r="E20" s="14">
        <f>'SIN VENTAJA DAMAS Y CABALLEROS'!D13</f>
        <v>1</v>
      </c>
      <c r="F20" s="12">
        <f>'SIN VENTAJA DAMAS Y CABALLEROS'!E13</f>
        <v>37</v>
      </c>
      <c r="G20" s="16">
        <f>'SIN VENTAJA DAMAS Y CABALLEROS'!F13</f>
        <v>38</v>
      </c>
      <c r="H20" s="34">
        <f t="shared" ref="H20" si="0">SUM(F20:G20)</f>
        <v>75</v>
      </c>
      <c r="I20" s="15" t="s">
        <v>9</v>
      </c>
      <c r="J20" s="60"/>
    </row>
    <row r="21" spans="1:10" ht="20.25" thickBot="1">
      <c r="A21" s="35" t="s">
        <v>12</v>
      </c>
      <c r="B21" s="17" t="str">
        <f>'SIN VENTAJA DAMAS Y CABALLEROS'!A14</f>
        <v>NIGRO JUAN IGNACIO</v>
      </c>
      <c r="C21" s="18" t="str">
        <f>'SIN VENTAJA DAMAS Y CABALLEROS'!B14</f>
        <v>MDPGC</v>
      </c>
      <c r="D21" s="18">
        <f>'SIN VENTAJA DAMAS Y CABALLEROS'!C14</f>
        <v>2.9</v>
      </c>
      <c r="E21" s="18">
        <f>'SIN VENTAJA DAMAS Y CABALLEROS'!D14</f>
        <v>2</v>
      </c>
      <c r="F21" s="21">
        <f>'SIN VENTAJA DAMAS Y CABALLEROS'!E14</f>
        <v>36</v>
      </c>
      <c r="G21" s="22">
        <f>'SIN VENTAJA DAMAS Y CABALLEROS'!F14</f>
        <v>39</v>
      </c>
      <c r="H21" s="19">
        <f t="shared" ref="H21" si="1">SUM(F21:G21)</f>
        <v>75</v>
      </c>
      <c r="I21" s="20" t="s">
        <v>9</v>
      </c>
      <c r="J21" s="60"/>
    </row>
    <row r="22" spans="1:10" ht="20.25" thickBot="1">
      <c r="A22" s="48"/>
      <c r="B22" s="49"/>
      <c r="C22" s="50"/>
      <c r="D22" s="50"/>
      <c r="E22" s="50"/>
      <c r="F22" s="49"/>
      <c r="G22" s="49"/>
      <c r="H22" s="51"/>
      <c r="J22" s="60"/>
    </row>
    <row r="23" spans="1:10" ht="20.25" thickBot="1">
      <c r="A23" s="121" t="str">
        <f>'CAB Hasta 9,9'!A11:H11</f>
        <v>CABALLEROS CATEGORIA HASTA 9.9</v>
      </c>
      <c r="B23" s="122"/>
      <c r="C23" s="122"/>
      <c r="D23" s="122"/>
      <c r="E23" s="122"/>
      <c r="F23" s="122"/>
      <c r="G23" s="122"/>
      <c r="H23" s="122"/>
      <c r="I23" s="123"/>
      <c r="J23" s="60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11" t="s">
        <v>5</v>
      </c>
      <c r="J24" s="60"/>
    </row>
    <row r="25" spans="1:10" ht="19.5">
      <c r="A25" s="12" t="s">
        <v>11</v>
      </c>
      <c r="B25" s="13" t="s">
        <v>28</v>
      </c>
      <c r="C25" s="185" t="s">
        <v>9</v>
      </c>
      <c r="D25" s="185" t="s">
        <v>9</v>
      </c>
      <c r="E25" s="185" t="s">
        <v>9</v>
      </c>
      <c r="F25" s="186" t="s">
        <v>9</v>
      </c>
      <c r="G25" s="187" t="s">
        <v>9</v>
      </c>
      <c r="H25" s="188" t="s">
        <v>9</v>
      </c>
      <c r="I25" s="15" t="s">
        <v>9</v>
      </c>
      <c r="J25" s="60"/>
    </row>
    <row r="26" spans="1:10" ht="20.25" thickBot="1">
      <c r="A26" s="35" t="s">
        <v>12</v>
      </c>
      <c r="B26" s="17" t="s">
        <v>28</v>
      </c>
      <c r="C26" s="62" t="s">
        <v>9</v>
      </c>
      <c r="D26" s="62" t="s">
        <v>9</v>
      </c>
      <c r="E26" s="62" t="s">
        <v>9</v>
      </c>
      <c r="F26" s="63" t="s">
        <v>9</v>
      </c>
      <c r="G26" s="64" t="s">
        <v>9</v>
      </c>
      <c r="H26" s="65" t="s">
        <v>9</v>
      </c>
      <c r="I26" s="20" t="s">
        <v>9</v>
      </c>
      <c r="J26" s="60"/>
    </row>
    <row r="27" spans="1:10" ht="20.25" thickBot="1">
      <c r="A27" s="23"/>
      <c r="B27" s="24"/>
      <c r="C27" s="23"/>
      <c r="D27" s="23"/>
      <c r="E27" s="23"/>
      <c r="F27" s="24"/>
      <c r="G27" s="24"/>
      <c r="H27" s="25"/>
      <c r="I27" s="26"/>
      <c r="J27" s="60"/>
    </row>
    <row r="28" spans="1:10" ht="20.25" thickBot="1">
      <c r="A28" s="121" t="str">
        <f>'CAB 10-16,9'!A11:H11</f>
        <v>CABALLEROS CATEGORIA 10-16.9</v>
      </c>
      <c r="B28" s="122"/>
      <c r="C28" s="122"/>
      <c r="D28" s="122"/>
      <c r="E28" s="122"/>
      <c r="F28" s="122"/>
      <c r="G28" s="122"/>
      <c r="H28" s="122"/>
      <c r="I28" s="123"/>
      <c r="J28" s="60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60"/>
    </row>
    <row r="30" spans="1:10" ht="19.5">
      <c r="A30" s="12" t="s">
        <v>11</v>
      </c>
      <c r="B30" s="13" t="str">
        <f>'CAB 10-16,9'!A13</f>
        <v>DIAZ ADRIAN</v>
      </c>
      <c r="C30" s="14" t="str">
        <f>'CAB 10-16,9'!B13</f>
        <v>STGC</v>
      </c>
      <c r="D30" s="14">
        <f>'CAB 10-16,9'!C13</f>
        <v>16.399999999999999</v>
      </c>
      <c r="E30" s="14">
        <f>'CAB 10-16,9'!D13</f>
        <v>17</v>
      </c>
      <c r="F30" s="12">
        <f>'CAB 10-16,9'!E13</f>
        <v>44</v>
      </c>
      <c r="G30" s="16">
        <f>'CAB 10-16,9'!F13</f>
        <v>43</v>
      </c>
      <c r="H30" s="34">
        <f>'CAB 10-16,9'!G13</f>
        <v>87</v>
      </c>
      <c r="I30" s="15">
        <f>'CAB 10-16,9'!H13</f>
        <v>70</v>
      </c>
      <c r="J30" s="60"/>
    </row>
    <row r="31" spans="1:10" ht="20.25" thickBot="1">
      <c r="A31" s="35" t="s">
        <v>12</v>
      </c>
      <c r="B31" s="17" t="str">
        <f>'CAB 10-16,9'!A14</f>
        <v>LATINI MARTIN LEONELO</v>
      </c>
      <c r="C31" s="18" t="str">
        <f>'CAB 10-16,9'!B14</f>
        <v>SPGC</v>
      </c>
      <c r="D31" s="18">
        <f>'CAB 10-16,9'!C14</f>
        <v>15.2</v>
      </c>
      <c r="E31" s="18">
        <f>'CAB 10-16,9'!D14</f>
        <v>15</v>
      </c>
      <c r="F31" s="21">
        <f>'CAB 10-16,9'!E14</f>
        <v>45</v>
      </c>
      <c r="G31" s="22">
        <f>'CAB 10-16,9'!F14</f>
        <v>41</v>
      </c>
      <c r="H31" s="19">
        <f>'CAB 10-16,9'!G14</f>
        <v>86</v>
      </c>
      <c r="I31" s="20">
        <f>'CAB 10-16,9'!H14</f>
        <v>71</v>
      </c>
      <c r="J31" s="60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60"/>
    </row>
    <row r="33" spans="1:10" ht="20.25" thickBot="1">
      <c r="A33" s="121" t="str">
        <f>'CAB 17-24,9'!A11:H11</f>
        <v>CABALLEROS CATEGORIA 17-24.9</v>
      </c>
      <c r="B33" s="122"/>
      <c r="C33" s="122"/>
      <c r="D33" s="122"/>
      <c r="E33" s="122"/>
      <c r="F33" s="122"/>
      <c r="G33" s="122"/>
      <c r="H33" s="122"/>
      <c r="I33" s="123"/>
      <c r="J33" s="60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60"/>
    </row>
    <row r="35" spans="1:10" ht="19.5">
      <c r="A35" s="12" t="s">
        <v>11</v>
      </c>
      <c r="B35" s="13" t="str">
        <f>'CAB 17-24,9'!A13</f>
        <v>GONZALEZ ALBERTO</v>
      </c>
      <c r="C35" s="14" t="str">
        <f>'CAB 17-24,9'!B13</f>
        <v>SPGC</v>
      </c>
      <c r="D35" s="14">
        <f>'CAB 17-24,9'!C13</f>
        <v>19.3</v>
      </c>
      <c r="E35" s="14">
        <f>'CAB 17-24,9'!D13</f>
        <v>20</v>
      </c>
      <c r="F35" s="12">
        <f>'CAB 17-24,9'!E13</f>
        <v>46</v>
      </c>
      <c r="G35" s="16">
        <f>'CAB 17-24,9'!F13</f>
        <v>46</v>
      </c>
      <c r="H35" s="34">
        <f>'CAB 17-24,9'!G13</f>
        <v>92</v>
      </c>
      <c r="I35" s="15">
        <f>'CAB 17-24,9'!H13</f>
        <v>72</v>
      </c>
      <c r="J35" s="60"/>
    </row>
    <row r="36" spans="1:10" ht="20.25" thickBot="1">
      <c r="A36" s="35" t="s">
        <v>12</v>
      </c>
      <c r="B36" s="17" t="str">
        <f>'CAB 17-24,9'!A14</f>
        <v>BAIMLER MIGUEL ANGEL</v>
      </c>
      <c r="C36" s="18" t="str">
        <f>'CAB 17-24,9'!B14</f>
        <v>SPGC</v>
      </c>
      <c r="D36" s="18">
        <f>'CAB 17-24,9'!C14</f>
        <v>21</v>
      </c>
      <c r="E36" s="18">
        <f>'CAB 17-24,9'!D14</f>
        <v>21</v>
      </c>
      <c r="F36" s="21">
        <f>'CAB 17-24,9'!E14</f>
        <v>48</v>
      </c>
      <c r="G36" s="22">
        <f>'CAB 17-24,9'!F14</f>
        <v>49</v>
      </c>
      <c r="H36" s="19">
        <f>'CAB 17-24,9'!G14</f>
        <v>97</v>
      </c>
      <c r="I36" s="20">
        <f>'CAB 17-24,9'!H14</f>
        <v>76</v>
      </c>
      <c r="J36" s="60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60"/>
    </row>
    <row r="38" spans="1:10" ht="20.25" thickBot="1">
      <c r="A38" s="121" t="str">
        <f>'CAB 25 Al Max'!A11:M11</f>
        <v>CABALLEROS CATEGORIA 25 AL MAXIMO</v>
      </c>
      <c r="B38" s="122"/>
      <c r="C38" s="122"/>
      <c r="D38" s="122"/>
      <c r="E38" s="122"/>
      <c r="F38" s="122"/>
      <c r="G38" s="122"/>
      <c r="H38" s="122"/>
      <c r="I38" s="123"/>
      <c r="J38" s="60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60"/>
    </row>
    <row r="40" spans="1:10" ht="19.5">
      <c r="A40" s="12" t="s">
        <v>11</v>
      </c>
      <c r="B40" s="13" t="str">
        <f>'CAB 25 Al Max'!A13</f>
        <v>LOPEZ RUBEN NESTOR</v>
      </c>
      <c r="C40" s="14" t="str">
        <f>'CAB 25 Al Max'!B13</f>
        <v>MDPGC</v>
      </c>
      <c r="D40" s="14">
        <f>'CAB 25 Al Max'!C13</f>
        <v>31.1</v>
      </c>
      <c r="E40" s="14">
        <f>'CAB 25 Al Max'!D13</f>
        <v>32</v>
      </c>
      <c r="F40" s="12">
        <f>'CAB 25 Al Max'!E13</f>
        <v>49</v>
      </c>
      <c r="G40" s="16">
        <f>'CAB 25 Al Max'!F13</f>
        <v>52</v>
      </c>
      <c r="H40" s="34">
        <f>'CAB 25 Al Max'!G13</f>
        <v>101</v>
      </c>
      <c r="I40" s="15">
        <f>'CAB 25 Al Max'!H13</f>
        <v>69</v>
      </c>
      <c r="J40" s="60"/>
    </row>
    <row r="41" spans="1:10" ht="20.25" thickBot="1">
      <c r="A41" s="35" t="s">
        <v>12</v>
      </c>
      <c r="B41" s="17" t="str">
        <f>'CAB 25 Al Max'!A14</f>
        <v>SCARAMUZZINO RICARDO ANGEL</v>
      </c>
      <c r="C41" s="18" t="str">
        <f>'CAB 25 Al Max'!B14</f>
        <v>SPGC</v>
      </c>
      <c r="D41" s="18">
        <f>'CAB 25 Al Max'!C14</f>
        <v>32.200000000000003</v>
      </c>
      <c r="E41" s="18">
        <f>'CAB 25 Al Max'!D14</f>
        <v>33</v>
      </c>
      <c r="F41" s="21">
        <f>'CAB 25 Al Max'!E14</f>
        <v>49</v>
      </c>
      <c r="G41" s="22">
        <f>'CAB 25 Al Max'!F14</f>
        <v>55</v>
      </c>
      <c r="H41" s="19">
        <f>'CAB 25 Al Max'!G14</f>
        <v>104</v>
      </c>
      <c r="I41" s="20">
        <f>'CAB 25 Al Max'!H14</f>
        <v>71</v>
      </c>
      <c r="J41" s="60"/>
    </row>
  </sheetData>
  <mergeCells count="14">
    <mergeCell ref="A38:I38"/>
    <mergeCell ref="A23:I23"/>
    <mergeCell ref="A28:I28"/>
    <mergeCell ref="A33:I33"/>
    <mergeCell ref="A13:I1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2023-06-10T01:33:19Z</cp:lastPrinted>
  <dcterms:created xsi:type="dcterms:W3CDTF">2000-04-30T13:23:02Z</dcterms:created>
  <dcterms:modified xsi:type="dcterms:W3CDTF">2023-06-11T20:33:00Z</dcterms:modified>
</cp:coreProperties>
</file>